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tabRatio="932" activeTab="9"/>
  </bookViews>
  <sheets>
    <sheet name="Beregninger fra 1.1.2007" sheetId="1" r:id="rId1"/>
    <sheet name="Beregninger fra 2011" sheetId="2" r:id="rId2"/>
    <sheet name="1.8.2007" sheetId="3" r:id="rId3"/>
    <sheet name="1.8.2008" sheetId="4" r:id="rId4"/>
    <sheet name="1.8.2009" sheetId="5" r:id="rId5"/>
    <sheet name="1.8.2010" sheetId="6" r:id="rId6"/>
    <sheet name="1.8.2011" sheetId="7" r:id="rId7"/>
    <sheet name="1.1.2012" sheetId="8" r:id="rId8"/>
    <sheet name="1.8.1012" sheetId="9" r:id="rId9"/>
    <sheet name="1.8.2014" sheetId="10" r:id="rId10"/>
  </sheets>
  <definedNames/>
  <calcPr fullCalcOnLoad="1"/>
</workbook>
</file>

<file path=xl/sharedStrings.xml><?xml version="1.0" encoding="utf-8"?>
<sst xmlns="http://schemas.openxmlformats.org/spreadsheetml/2006/main" count="488" uniqueCount="127">
  <si>
    <t>1/1 2007</t>
  </si>
  <si>
    <t>Ølgod Svømmesal</t>
  </si>
  <si>
    <t>Gymnastiksale</t>
  </si>
  <si>
    <t>under 10</t>
  </si>
  <si>
    <t>Fremskrivn.</t>
  </si>
  <si>
    <t>1/8 2007</t>
  </si>
  <si>
    <t>afrundet</t>
  </si>
  <si>
    <t>Større sale</t>
  </si>
  <si>
    <t>kommunale klublokaler</t>
  </si>
  <si>
    <t>Udendørsanlæg</t>
  </si>
  <si>
    <t>alm</t>
  </si>
  <si>
    <t>do. Fodbold</t>
  </si>
  <si>
    <t>over 25</t>
  </si>
  <si>
    <t>Overnatninger</t>
  </si>
  <si>
    <t>1/1 2008</t>
  </si>
  <si>
    <t>Lokaleleje/lokaletilskud</t>
  </si>
  <si>
    <t>Andre lokaler (incl. ridehaller)</t>
  </si>
  <si>
    <t>Gebyrordninger</t>
  </si>
  <si>
    <t>Pris pr. ugentlig time i maksimalt 10 uger</t>
  </si>
  <si>
    <t>Pris pr. ugentlig time i maksimalt 6 måneder</t>
  </si>
  <si>
    <t>Pris pr. ugentlig time i mere end 6 måneder</t>
  </si>
  <si>
    <t>Kommunale klublokaler</t>
  </si>
  <si>
    <t xml:space="preserve">Udendørsanlæg </t>
  </si>
  <si>
    <t>Pris pr. fodboldspiller over 25 år</t>
  </si>
  <si>
    <t>Pris for øvrige medlemmer</t>
  </si>
  <si>
    <t>Hodde-Tistrup Hallen</t>
  </si>
  <si>
    <t>1/8 2007 - 31/7 2008</t>
  </si>
  <si>
    <t>Oversigt over takster 
for lokaletilskud og gebyrer pr. 1.1.2007 og 1.8.2007</t>
  </si>
  <si>
    <t>Ølgod svømmehal</t>
  </si>
  <si>
    <t>1/1 2007- 31/7 2007</t>
  </si>
  <si>
    <t>Fra 1/8 2007 ydes der tilskud til den nuværende timepris</t>
  </si>
  <si>
    <t>tillagt en prisstigning på 2,9%</t>
  </si>
  <si>
    <t>Gym.sale-sats 1</t>
  </si>
  <si>
    <t>Gym.sale-sats 2</t>
  </si>
  <si>
    <t>Gym.sale-sats 3</t>
  </si>
  <si>
    <t>*3</t>
  </si>
  <si>
    <t>*4</t>
  </si>
  <si>
    <t>Pris pr. bestilt time</t>
  </si>
  <si>
    <t>Pris pr. person pr. døgn</t>
  </si>
  <si>
    <r>
      <t>Pris pr. m</t>
    </r>
    <r>
      <rPr>
        <sz val="10"/>
        <rFont val="Arial"/>
        <family val="0"/>
      </rPr>
      <t>²</t>
    </r>
  </si>
  <si>
    <t>Idrætshaller og svømmehaller</t>
  </si>
  <si>
    <t>Max. pris pr. timer, som der kan ydes 
tilskud til</t>
  </si>
  <si>
    <t>Taksten er endnu 
ikke offentliggjort</t>
  </si>
  <si>
    <t>Overnatning på skolerne</t>
  </si>
  <si>
    <t>Nordenskov, Næsbjerg, Årre og Sig
Pris pr. bestilt time</t>
  </si>
  <si>
    <t xml:space="preserve">Større gymnastiksale (½-haller) </t>
  </si>
  <si>
    <t>Blåvandshuk Idrætscenter</t>
  </si>
  <si>
    <t>Outrup Fritids &amp; Kulturcenter</t>
  </si>
  <si>
    <t xml:space="preserve">Blåbjerg Friskole, </t>
  </si>
  <si>
    <t>Janderup Sogns Aktivitetshus</t>
  </si>
  <si>
    <t>Helle Hallerne</t>
  </si>
  <si>
    <t>samt de mindre sale ved:</t>
  </si>
  <si>
    <t>1/8 2006</t>
  </si>
  <si>
    <t>Idrætshaller</t>
  </si>
  <si>
    <t>Gl. Ølgod</t>
  </si>
  <si>
    <t>Gl. Varde</t>
  </si>
  <si>
    <t>Blåbjerg</t>
  </si>
  <si>
    <t>Blåvandshuk</t>
  </si>
  <si>
    <t>Helle</t>
  </si>
  <si>
    <t>Minihaller</t>
  </si>
  <si>
    <t>Outrup</t>
  </si>
  <si>
    <t>Oksbøl</t>
  </si>
  <si>
    <t>Blåvand</t>
  </si>
  <si>
    <t>Janderup</t>
  </si>
  <si>
    <t>Hodde-Tistrup</t>
  </si>
  <si>
    <t>Svømmehaller</t>
  </si>
  <si>
    <t>Nr. Nebel 1 bassin</t>
  </si>
  <si>
    <t>Nr. Nebel varmtvandsbassin</t>
  </si>
  <si>
    <t>Nr. Nebel 2 bassiner</t>
  </si>
  <si>
    <t>Hellehallerne-1 bassin</t>
  </si>
  <si>
    <t>Hellehallerne-2 bassin</t>
  </si>
  <si>
    <t>Varde</t>
  </si>
  <si>
    <t>45 min</t>
  </si>
  <si>
    <t>Gebyrer</t>
  </si>
  <si>
    <t>1/8 2008</t>
  </si>
  <si>
    <t>Andre lokaler</t>
  </si>
  <si>
    <t>1/1 2009</t>
  </si>
  <si>
    <t xml:space="preserve">Der ydes tilskud til den </t>
  </si>
  <si>
    <t>tidligere timepris tillagt</t>
  </si>
  <si>
    <t>en prisstigning på 2,9%</t>
  </si>
  <si>
    <t>1/8 2008 - 31/7 2009</t>
  </si>
  <si>
    <t>De maksimale priser pr. time (60 minutter), som der kan ydes tilskud til</t>
  </si>
  <si>
    <t>Oversigt over takster 
for lokaletilskud og gebyrer pr. 1.8.2007 og 1.8.2008</t>
  </si>
  <si>
    <t>Idræts- og svømmehaller</t>
  </si>
  <si>
    <t>Separat svømmebassin i Nr. Nebel</t>
  </si>
  <si>
    <t>Minihaller (incl.Skovlund-Ansager)</t>
  </si>
  <si>
    <t>1/8 2009</t>
  </si>
  <si>
    <t>1/1 2010</t>
  </si>
  <si>
    <t>1/8 2009 - 31/7 2010</t>
  </si>
  <si>
    <t>Oversigt over takster 
for lokaletilskud og gebyrer pr. 1.8.2008 og 1.8.2009</t>
  </si>
  <si>
    <t>Nordenskov, Næsbjerg, Årre, Sig, Starup og 
Sct. Jacobi - pris pr. bestilt time</t>
  </si>
  <si>
    <t>1/8 2010</t>
  </si>
  <si>
    <t>1/1 2011</t>
  </si>
  <si>
    <t>1/8 2010 - 31/7 2011</t>
  </si>
  <si>
    <t>Ølgod svømmehal + Varde Svømmehal</t>
  </si>
  <si>
    <t>0 - 49% af medlemmer er over 25 år*</t>
  </si>
  <si>
    <t>50 - 99% af medlemmer over 25 år*</t>
  </si>
  <si>
    <t>100% af medlemmer over 25 år*</t>
  </si>
  <si>
    <r>
      <t>1/7 2009</t>
    </r>
    <r>
      <rPr>
        <sz val="10"/>
        <rFont val="Univers ATT"/>
        <family val="2"/>
      </rPr>
      <t xml:space="preserve"> - 31/7 2010  </t>
    </r>
  </si>
  <si>
    <r>
      <t>*</t>
    </r>
    <r>
      <rPr>
        <i/>
        <sz val="10"/>
        <rFont val="Univers ATT"/>
        <family val="0"/>
      </rPr>
      <t>Pris pr. bestilt time</t>
    </r>
  </si>
  <si>
    <r>
      <t>1/8 2009</t>
    </r>
    <r>
      <rPr>
        <sz val="10"/>
        <rFont val="Univers ATT"/>
        <family val="2"/>
      </rPr>
      <t xml:space="preserve"> - 31/7 2010</t>
    </r>
  </si>
  <si>
    <t>Aktivitetsrummet i Lerpøthallen</t>
  </si>
  <si>
    <t>Varde svømmehal med virkning fra 1/7 2009</t>
  </si>
  <si>
    <t>Oversigt over takster 
for lokaletilskud og gebyrer pr. 1.8.2009 og 1.8.2010</t>
  </si>
  <si>
    <t>Oversigt over takster 
for lokaletilskud og gebyrer pr. 1.8.2010 og 1.8.2011</t>
  </si>
  <si>
    <t>1/8 2011 - 31/7 2012</t>
  </si>
  <si>
    <t>Kommunale klubhuse</t>
  </si>
  <si>
    <t>Omklædningsrum udendørsanlæg</t>
  </si>
  <si>
    <t>Kommunale klubhuse v. udendørsanlæg</t>
  </si>
  <si>
    <t>1/1 2011 - 31/7 2011</t>
  </si>
  <si>
    <t>1/8 2011</t>
  </si>
  <si>
    <t>Omklædningsrum  v. udendørsanlæg</t>
  </si>
  <si>
    <t>Pris pr. kommunal omklædningsrum</t>
  </si>
  <si>
    <t>Udgår</t>
  </si>
  <si>
    <t>1/1 2012</t>
  </si>
  <si>
    <t>Oversigt over takster 
for lokaletilskud og gebyrer pr. 1.8.2011 og 1.1.2012</t>
  </si>
  <si>
    <t>1/8 2011 - 31/12 2011</t>
  </si>
  <si>
    <t>1/1 2012 - 31/7 2012</t>
  </si>
  <si>
    <t>1/8 2012</t>
  </si>
  <si>
    <t>Oversigt over takster 
for lokaletilskud og gebyrer pr. 1.1.2012 og 1.8.2012</t>
  </si>
  <si>
    <t>1/8 2012 - 31/7 2013</t>
  </si>
  <si>
    <t>Afrundet</t>
  </si>
  <si>
    <t xml:space="preserve">Ølgod svømmehal </t>
  </si>
  <si>
    <t>1/8 2013 - 31/7 2014</t>
  </si>
  <si>
    <t>Helle-Hallerne 1 bassin</t>
  </si>
  <si>
    <t>Oversigt over takster 
for lokaletilskud og gebyrer pr. 1.8.2013 og 1.8.2014</t>
  </si>
  <si>
    <t>1/8 2014 - 31/7 2015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</si>
</sst>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"/>
    <numFmt numFmtId="179" formatCode="0.0"/>
    <numFmt numFmtId="180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Univers ATT"/>
      <family val="2"/>
    </font>
    <font>
      <sz val="10"/>
      <name val="Univers ATT"/>
      <family val="2"/>
    </font>
    <font>
      <b/>
      <sz val="12"/>
      <name val="Univers ATT"/>
      <family val="2"/>
    </font>
    <font>
      <b/>
      <sz val="10"/>
      <name val="Univers ATT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Univers ATT"/>
      <family val="0"/>
    </font>
    <font>
      <i/>
      <sz val="10"/>
      <name val="Univers ATT"/>
      <family val="0"/>
    </font>
    <font>
      <b/>
      <i/>
      <sz val="8"/>
      <name val="Univers A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2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" fontId="3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8515625" style="0" customWidth="1"/>
    <col min="2" max="2" width="9.00390625" style="2" customWidth="1"/>
    <col min="3" max="3" width="9.140625" style="1" customWidth="1"/>
    <col min="4" max="4" width="10.28125" style="0" customWidth="1"/>
    <col min="8" max="8" width="9.140625" style="3" customWidth="1"/>
  </cols>
  <sheetData>
    <row r="1" spans="1:17" ht="12.75">
      <c r="A1" s="33" t="s">
        <v>73</v>
      </c>
      <c r="C1" s="34"/>
      <c r="D1" s="35" t="s">
        <v>4</v>
      </c>
      <c r="E1" s="35" t="s">
        <v>5</v>
      </c>
      <c r="F1" s="35" t="s">
        <v>72</v>
      </c>
      <c r="G1" s="35" t="s">
        <v>14</v>
      </c>
      <c r="I1" s="35" t="s">
        <v>74</v>
      </c>
      <c r="J1" s="35" t="s">
        <v>76</v>
      </c>
      <c r="K1" s="35" t="s">
        <v>86</v>
      </c>
      <c r="L1" s="35" t="s">
        <v>86</v>
      </c>
      <c r="M1" s="35" t="s">
        <v>87</v>
      </c>
      <c r="N1" s="35" t="s">
        <v>91</v>
      </c>
      <c r="O1" s="35" t="s">
        <v>91</v>
      </c>
      <c r="P1" s="35" t="s">
        <v>92</v>
      </c>
      <c r="Q1" s="35" t="s">
        <v>110</v>
      </c>
    </row>
    <row r="2" spans="3:17" ht="12.75">
      <c r="C2" s="34" t="s">
        <v>0</v>
      </c>
      <c r="D2" s="36">
        <v>1.029</v>
      </c>
      <c r="E2" s="35" t="s">
        <v>6</v>
      </c>
      <c r="F2" s="35"/>
      <c r="G2" s="35"/>
      <c r="I2">
        <v>1.032</v>
      </c>
      <c r="K2">
        <v>1.045</v>
      </c>
      <c r="N2">
        <v>1.031</v>
      </c>
      <c r="O2" s="57"/>
      <c r="P2" s="57"/>
      <c r="Q2">
        <v>1.01</v>
      </c>
    </row>
    <row r="3" spans="1:14" ht="12.75">
      <c r="A3" t="s">
        <v>1</v>
      </c>
      <c r="C3" s="1">
        <v>175</v>
      </c>
      <c r="D3">
        <f>C3*$D$2</f>
        <v>180.075</v>
      </c>
      <c r="E3" s="4">
        <f>D3</f>
        <v>180.075</v>
      </c>
      <c r="F3" s="4"/>
      <c r="H3" s="3">
        <f>D3*$I$2</f>
        <v>185.8374</v>
      </c>
      <c r="I3">
        <v>186</v>
      </c>
      <c r="K3" s="1">
        <f>H3*$K$2</f>
        <v>194.20008299999998</v>
      </c>
      <c r="L3">
        <v>194</v>
      </c>
      <c r="N3">
        <f>K3*$N$2</f>
        <v>200.22028557299996</v>
      </c>
    </row>
    <row r="4" spans="1:18" ht="12.75">
      <c r="A4" t="s">
        <v>32</v>
      </c>
      <c r="B4" s="2" t="s">
        <v>3</v>
      </c>
      <c r="C4" s="1">
        <v>180</v>
      </c>
      <c r="D4">
        <f>C4*$D$2</f>
        <v>185.21999999999997</v>
      </c>
      <c r="E4" s="4">
        <f>D4</f>
        <v>185.21999999999997</v>
      </c>
      <c r="F4" s="4"/>
      <c r="H4" s="3">
        <f>D4*$I$2</f>
        <v>191.14703999999998</v>
      </c>
      <c r="I4">
        <v>191</v>
      </c>
      <c r="K4" s="1">
        <f>H4*$K$2</f>
        <v>199.74865679999996</v>
      </c>
      <c r="L4">
        <v>200</v>
      </c>
      <c r="N4">
        <f aca="true" t="shared" si="0" ref="N4:N39">K4*$N$2</f>
        <v>205.94086516079994</v>
      </c>
      <c r="O4">
        <v>206</v>
      </c>
      <c r="Q4">
        <f aca="true" t="shared" si="1" ref="Q4:Q39">N4*$Q$2</f>
        <v>208.00027381240795</v>
      </c>
      <c r="R4">
        <v>208</v>
      </c>
    </row>
    <row r="5" spans="1:18" ht="12.75">
      <c r="A5" t="s">
        <v>33</v>
      </c>
      <c r="B5" s="2" t="s">
        <v>35</v>
      </c>
      <c r="C5" s="1">
        <f>C4*3</f>
        <v>540</v>
      </c>
      <c r="D5">
        <f>D4*3</f>
        <v>555.6599999999999</v>
      </c>
      <c r="E5">
        <f>185*3</f>
        <v>555</v>
      </c>
      <c r="H5" s="3">
        <f aca="true" t="shared" si="2" ref="H5:H12">D5*$I$2</f>
        <v>573.4411199999998</v>
      </c>
      <c r="I5">
        <f>I4*3</f>
        <v>573</v>
      </c>
      <c r="K5" s="1">
        <f>H5*$K$2</f>
        <v>599.2459703999998</v>
      </c>
      <c r="L5">
        <f>L4*3</f>
        <v>600</v>
      </c>
      <c r="N5">
        <f t="shared" si="0"/>
        <v>617.8225954823997</v>
      </c>
      <c r="O5">
        <v>618</v>
      </c>
      <c r="Q5">
        <f t="shared" si="1"/>
        <v>624.0008214372237</v>
      </c>
      <c r="R5">
        <v>624</v>
      </c>
    </row>
    <row r="6" spans="1:18" ht="12.75">
      <c r="A6" t="s">
        <v>34</v>
      </c>
      <c r="B6" s="2" t="s">
        <v>36</v>
      </c>
      <c r="C6" s="1">
        <f>C4*4</f>
        <v>720</v>
      </c>
      <c r="D6">
        <f>D4*4</f>
        <v>740.8799999999999</v>
      </c>
      <c r="E6" s="4">
        <f>185*4</f>
        <v>740</v>
      </c>
      <c r="F6" s="4"/>
      <c r="H6" s="3">
        <f t="shared" si="2"/>
        <v>764.5881599999999</v>
      </c>
      <c r="I6">
        <f>I4*4</f>
        <v>764</v>
      </c>
      <c r="K6" s="1">
        <f>H6*$K$2</f>
        <v>798.9946271999999</v>
      </c>
      <c r="L6">
        <f>L4*4</f>
        <v>800</v>
      </c>
      <c r="N6">
        <f t="shared" si="0"/>
        <v>823.7634606431998</v>
      </c>
      <c r="O6">
        <v>824</v>
      </c>
      <c r="Q6">
        <f t="shared" si="1"/>
        <v>832.0010952496318</v>
      </c>
      <c r="R6">
        <v>832</v>
      </c>
    </row>
    <row r="7" spans="5:11" ht="12.75">
      <c r="E7" s="4"/>
      <c r="F7" s="4"/>
      <c r="K7" s="1"/>
    </row>
    <row r="8" spans="1:18" ht="12.75">
      <c r="A8" t="s">
        <v>7</v>
      </c>
      <c r="C8" s="1">
        <v>45</v>
      </c>
      <c r="D8">
        <f>C8*$D$2</f>
        <v>46.30499999999999</v>
      </c>
      <c r="E8" s="4">
        <f>D8</f>
        <v>46.30499999999999</v>
      </c>
      <c r="F8" s="4"/>
      <c r="H8" s="3">
        <f t="shared" si="2"/>
        <v>47.786759999999994</v>
      </c>
      <c r="I8">
        <v>48</v>
      </c>
      <c r="K8" s="1">
        <f>H8*$K$2</f>
        <v>49.93716419999999</v>
      </c>
      <c r="L8">
        <v>50</v>
      </c>
      <c r="N8">
        <f t="shared" si="0"/>
        <v>51.485216290199986</v>
      </c>
      <c r="O8">
        <v>51</v>
      </c>
      <c r="Q8">
        <f t="shared" si="1"/>
        <v>52.00006845310199</v>
      </c>
      <c r="R8">
        <v>52</v>
      </c>
    </row>
    <row r="9" spans="5:11" ht="12.75">
      <c r="E9" s="4"/>
      <c r="F9" s="4"/>
      <c r="K9" s="1"/>
    </row>
    <row r="10" spans="1:18" ht="12.75">
      <c r="A10" t="s">
        <v>8</v>
      </c>
      <c r="C10" s="1">
        <v>30</v>
      </c>
      <c r="D10">
        <f aca="true" t="shared" si="3" ref="D10:D21">C10*$D$2</f>
        <v>30.869999999999997</v>
      </c>
      <c r="E10" s="4">
        <f>D10</f>
        <v>30.869999999999997</v>
      </c>
      <c r="F10" s="4"/>
      <c r="H10" s="3">
        <f t="shared" si="2"/>
        <v>31.85784</v>
      </c>
      <c r="I10">
        <v>32</v>
      </c>
      <c r="K10" s="1">
        <f>H10*$K$2</f>
        <v>33.2914428</v>
      </c>
      <c r="L10">
        <v>33</v>
      </c>
      <c r="N10">
        <f t="shared" si="0"/>
        <v>34.3234775268</v>
      </c>
      <c r="O10">
        <v>34</v>
      </c>
      <c r="Q10">
        <f t="shared" si="1"/>
        <v>34.666712302068</v>
      </c>
      <c r="R10">
        <v>35</v>
      </c>
    </row>
    <row r="11" spans="5:11" ht="12.75">
      <c r="E11" s="4"/>
      <c r="F11" s="4"/>
      <c r="K11" s="1"/>
    </row>
    <row r="12" spans="1:18" ht="12.75">
      <c r="A12" t="s">
        <v>13</v>
      </c>
      <c r="C12" s="1">
        <v>15</v>
      </c>
      <c r="D12">
        <f>C12*$D$2</f>
        <v>15.434999999999999</v>
      </c>
      <c r="E12" s="4">
        <f>D12</f>
        <v>15.434999999999999</v>
      </c>
      <c r="F12" s="4"/>
      <c r="H12" s="3">
        <f t="shared" si="2"/>
        <v>15.92892</v>
      </c>
      <c r="I12">
        <v>16</v>
      </c>
      <c r="K12" s="1">
        <f>H12*$K$2</f>
        <v>16.6457214</v>
      </c>
      <c r="L12">
        <v>17</v>
      </c>
      <c r="N12">
        <f t="shared" si="0"/>
        <v>17.1617387634</v>
      </c>
      <c r="O12">
        <v>17</v>
      </c>
      <c r="Q12">
        <f t="shared" si="1"/>
        <v>17.333356151034</v>
      </c>
      <c r="R12">
        <v>17</v>
      </c>
    </row>
    <row r="13" spans="5:11" ht="12.75">
      <c r="E13" s="4"/>
      <c r="F13" s="4"/>
      <c r="K13" s="1"/>
    </row>
    <row r="14" spans="1:17" ht="12.75">
      <c r="A14" t="s">
        <v>9</v>
      </c>
      <c r="B14" s="2" t="s">
        <v>10</v>
      </c>
      <c r="C14" s="1">
        <v>81</v>
      </c>
      <c r="D14">
        <f t="shared" si="3"/>
        <v>83.34899999999999</v>
      </c>
      <c r="E14" s="4"/>
      <c r="F14" s="4"/>
      <c r="G14" s="4">
        <f>D14</f>
        <v>83.34899999999999</v>
      </c>
      <c r="H14" s="3">
        <f>D14*$I$2</f>
        <v>86.016168</v>
      </c>
      <c r="J14">
        <v>86</v>
      </c>
      <c r="K14" s="1">
        <f>H14*$K$2</f>
        <v>89.88689555999999</v>
      </c>
      <c r="M14">
        <v>90</v>
      </c>
      <c r="N14">
        <f t="shared" si="0"/>
        <v>92.67338932235998</v>
      </c>
      <c r="P14">
        <v>93</v>
      </c>
      <c r="Q14">
        <f t="shared" si="1"/>
        <v>93.60012321558358</v>
      </c>
    </row>
    <row r="15" spans="1:17" ht="12.75">
      <c r="A15" t="s">
        <v>11</v>
      </c>
      <c r="B15" s="2" t="s">
        <v>12</v>
      </c>
      <c r="C15" s="1">
        <v>178</v>
      </c>
      <c r="D15">
        <f t="shared" si="3"/>
        <v>183.16199999999998</v>
      </c>
      <c r="E15" s="4"/>
      <c r="F15" s="4"/>
      <c r="G15" s="4">
        <f>D15</f>
        <v>183.16199999999998</v>
      </c>
      <c r="H15" s="3">
        <f>D15*$I$2</f>
        <v>189.023184</v>
      </c>
      <c r="J15">
        <v>189</v>
      </c>
      <c r="K15" s="1">
        <f>H15*$K$2</f>
        <v>197.52922728</v>
      </c>
      <c r="M15">
        <v>198</v>
      </c>
      <c r="N15">
        <f t="shared" si="0"/>
        <v>203.65263332567997</v>
      </c>
      <c r="P15">
        <v>204</v>
      </c>
      <c r="Q15">
        <f t="shared" si="1"/>
        <v>205.68915965893677</v>
      </c>
    </row>
    <row r="16" spans="5:11" ht="12.75">
      <c r="E16" s="4"/>
      <c r="F16" s="4"/>
      <c r="K16" s="1"/>
    </row>
    <row r="17" spans="1:11" ht="12.75">
      <c r="A17" s="33" t="s">
        <v>53</v>
      </c>
      <c r="C17" s="1" t="s">
        <v>52</v>
      </c>
      <c r="D17" s="3"/>
      <c r="K17" s="1"/>
    </row>
    <row r="18" spans="1:18" ht="12.75">
      <c r="A18" t="s">
        <v>56</v>
      </c>
      <c r="C18" s="1">
        <v>350</v>
      </c>
      <c r="D18" s="3">
        <f t="shared" si="3"/>
        <v>360.15</v>
      </c>
      <c r="E18">
        <v>360</v>
      </c>
      <c r="H18" s="3">
        <f>D18*$I$2</f>
        <v>371.6748</v>
      </c>
      <c r="I18">
        <v>400</v>
      </c>
      <c r="K18" s="1">
        <f>I18*$K$2</f>
        <v>418</v>
      </c>
      <c r="L18">
        <v>418</v>
      </c>
      <c r="N18">
        <f>K18*$N$2</f>
        <v>430.95799999999997</v>
      </c>
      <c r="O18">
        <v>431</v>
      </c>
      <c r="Q18">
        <f t="shared" si="1"/>
        <v>435.26757999999995</v>
      </c>
      <c r="R18">
        <v>435</v>
      </c>
    </row>
    <row r="19" spans="1:17" ht="12.75">
      <c r="A19" t="s">
        <v>57</v>
      </c>
      <c r="C19" s="1">
        <v>340</v>
      </c>
      <c r="D19" s="3">
        <f t="shared" si="3"/>
        <v>349.85999999999996</v>
      </c>
      <c r="E19">
        <v>350</v>
      </c>
      <c r="H19" s="3">
        <f aca="true" t="shared" si="4" ref="H19:H38">D19*$I$2</f>
        <v>361.05551999999994</v>
      </c>
      <c r="I19">
        <v>400</v>
      </c>
      <c r="K19" s="1">
        <f aca="true" t="shared" si="5" ref="K19:K39">I19*$K$2</f>
        <v>418</v>
      </c>
      <c r="N19">
        <f t="shared" si="0"/>
        <v>430.95799999999997</v>
      </c>
      <c r="O19">
        <v>431</v>
      </c>
      <c r="Q19">
        <f t="shared" si="1"/>
        <v>435.26757999999995</v>
      </c>
    </row>
    <row r="20" spans="1:17" ht="12.75">
      <c r="A20" t="s">
        <v>58</v>
      </c>
      <c r="C20" s="1">
        <v>399.28</v>
      </c>
      <c r="D20" s="3">
        <f t="shared" si="3"/>
        <v>410.85911999999996</v>
      </c>
      <c r="E20">
        <v>411</v>
      </c>
      <c r="H20" s="3">
        <f t="shared" si="4"/>
        <v>424.00661183999995</v>
      </c>
      <c r="I20">
        <v>400</v>
      </c>
      <c r="K20" s="1">
        <f t="shared" si="5"/>
        <v>418</v>
      </c>
      <c r="N20">
        <f t="shared" si="0"/>
        <v>430.95799999999997</v>
      </c>
      <c r="O20">
        <v>431</v>
      </c>
      <c r="Q20">
        <f t="shared" si="1"/>
        <v>435.26757999999995</v>
      </c>
    </row>
    <row r="21" spans="1:17" ht="12.75">
      <c r="A21" t="s">
        <v>55</v>
      </c>
      <c r="B21" s="1">
        <v>362</v>
      </c>
      <c r="C21" s="1">
        <v>361.66</v>
      </c>
      <c r="D21" s="3">
        <f t="shared" si="3"/>
        <v>372.14814</v>
      </c>
      <c r="E21" s="4">
        <v>372</v>
      </c>
      <c r="F21" s="4"/>
      <c r="H21" s="3">
        <f t="shared" si="4"/>
        <v>384.05688048</v>
      </c>
      <c r="I21">
        <v>400</v>
      </c>
      <c r="J21" s="3"/>
      <c r="K21" s="1">
        <f t="shared" si="5"/>
        <v>418</v>
      </c>
      <c r="N21">
        <f t="shared" si="0"/>
        <v>430.95799999999997</v>
      </c>
      <c r="O21">
        <v>431</v>
      </c>
      <c r="Q21">
        <f t="shared" si="1"/>
        <v>435.26757999999995</v>
      </c>
    </row>
    <row r="22" spans="1:17" ht="12.75">
      <c r="A22" t="s">
        <v>54</v>
      </c>
      <c r="B22" s="1">
        <v>364</v>
      </c>
      <c r="C22" s="1">
        <v>363.36</v>
      </c>
      <c r="D22" s="3">
        <f>C22*$D$2</f>
        <v>373.89743999999996</v>
      </c>
      <c r="E22" s="4">
        <v>374</v>
      </c>
      <c r="F22" s="4">
        <f>E22*3/4</f>
        <v>280.5</v>
      </c>
      <c r="H22" s="3">
        <f t="shared" si="4"/>
        <v>385.86215808</v>
      </c>
      <c r="I22">
        <v>400</v>
      </c>
      <c r="J22" s="3"/>
      <c r="K22" s="1">
        <f t="shared" si="5"/>
        <v>418</v>
      </c>
      <c r="N22">
        <f t="shared" si="0"/>
        <v>430.95799999999997</v>
      </c>
      <c r="O22">
        <v>431</v>
      </c>
      <c r="Q22">
        <f t="shared" si="1"/>
        <v>435.26757999999995</v>
      </c>
    </row>
    <row r="23" spans="4:11" ht="12.75">
      <c r="D23" s="3"/>
      <c r="E23" s="4"/>
      <c r="F23" s="4"/>
      <c r="I23" s="1"/>
      <c r="J23" s="3"/>
      <c r="K23" s="1"/>
    </row>
    <row r="24" spans="1:11" ht="12.75">
      <c r="A24" s="33" t="s">
        <v>59</v>
      </c>
      <c r="D24" s="3"/>
      <c r="E24" s="4"/>
      <c r="F24" s="4"/>
      <c r="I24" s="1"/>
      <c r="J24" s="3"/>
      <c r="K24" s="1"/>
    </row>
    <row r="25" spans="1:18" ht="12.75">
      <c r="A25" t="s">
        <v>60</v>
      </c>
      <c r="C25" s="1">
        <v>300</v>
      </c>
      <c r="D25" s="3">
        <f aca="true" t="shared" si="6" ref="D25:D39">C25*$D$2</f>
        <v>308.7</v>
      </c>
      <c r="E25" s="4">
        <v>309</v>
      </c>
      <c r="F25" s="4"/>
      <c r="H25" s="3">
        <f t="shared" si="4"/>
        <v>318.5784</v>
      </c>
      <c r="I25">
        <v>250</v>
      </c>
      <c r="J25" s="3"/>
      <c r="K25" s="1">
        <f>I25*$K$2</f>
        <v>261.25</v>
      </c>
      <c r="L25">
        <v>261</v>
      </c>
      <c r="N25">
        <f t="shared" si="0"/>
        <v>269.34875</v>
      </c>
      <c r="O25">
        <v>269</v>
      </c>
      <c r="P25" s="1"/>
      <c r="Q25">
        <f t="shared" si="1"/>
        <v>272.0422375</v>
      </c>
      <c r="R25" s="1">
        <v>272</v>
      </c>
    </row>
    <row r="26" spans="1:17" ht="12.75">
      <c r="A26" t="s">
        <v>61</v>
      </c>
      <c r="C26" s="1">
        <v>260</v>
      </c>
      <c r="D26" s="3">
        <f t="shared" si="6"/>
        <v>267.53999999999996</v>
      </c>
      <c r="E26" s="4">
        <v>268</v>
      </c>
      <c r="F26" s="4"/>
      <c r="H26" s="3">
        <f t="shared" si="4"/>
        <v>276.10128</v>
      </c>
      <c r="I26">
        <v>250</v>
      </c>
      <c r="J26" s="3"/>
      <c r="K26" s="1">
        <f t="shared" si="5"/>
        <v>261.25</v>
      </c>
      <c r="N26">
        <f t="shared" si="0"/>
        <v>269.34875</v>
      </c>
      <c r="O26">
        <v>269</v>
      </c>
      <c r="Q26">
        <f t="shared" si="1"/>
        <v>272.0422375</v>
      </c>
    </row>
    <row r="27" spans="1:17" ht="12.75">
      <c r="A27" t="s">
        <v>62</v>
      </c>
      <c r="C27" s="1">
        <v>100</v>
      </c>
      <c r="D27" s="3">
        <f t="shared" si="6"/>
        <v>102.89999999999999</v>
      </c>
      <c r="E27" s="4">
        <v>103</v>
      </c>
      <c r="F27" s="4"/>
      <c r="H27" s="3">
        <f t="shared" si="4"/>
        <v>106.19279999999999</v>
      </c>
      <c r="I27">
        <v>250</v>
      </c>
      <c r="J27" s="3"/>
      <c r="K27" s="1">
        <f t="shared" si="5"/>
        <v>261.25</v>
      </c>
      <c r="N27">
        <f t="shared" si="0"/>
        <v>269.34875</v>
      </c>
      <c r="O27">
        <v>269</v>
      </c>
      <c r="Q27">
        <f t="shared" si="1"/>
        <v>272.0422375</v>
      </c>
    </row>
    <row r="28" spans="1:17" ht="12.75">
      <c r="A28" t="s">
        <v>50</v>
      </c>
      <c r="C28" s="1">
        <v>266.25</v>
      </c>
      <c r="D28" s="3">
        <f t="shared" si="6"/>
        <v>273.97125</v>
      </c>
      <c r="E28" s="4">
        <v>274</v>
      </c>
      <c r="F28" s="4"/>
      <c r="H28" s="3">
        <f t="shared" si="4"/>
        <v>282.73833</v>
      </c>
      <c r="I28">
        <v>250</v>
      </c>
      <c r="J28" s="3"/>
      <c r="K28" s="1">
        <f t="shared" si="5"/>
        <v>261.25</v>
      </c>
      <c r="N28">
        <f t="shared" si="0"/>
        <v>269.34875</v>
      </c>
      <c r="O28">
        <v>269</v>
      </c>
      <c r="Q28">
        <f t="shared" si="1"/>
        <v>272.0422375</v>
      </c>
    </row>
    <row r="29" spans="1:17" ht="12.75">
      <c r="A29" t="s">
        <v>63</v>
      </c>
      <c r="B29" s="1">
        <v>237</v>
      </c>
      <c r="C29" s="1">
        <v>237.42</v>
      </c>
      <c r="D29" s="3">
        <f t="shared" si="6"/>
        <v>244.30517999999998</v>
      </c>
      <c r="E29" s="4">
        <v>244</v>
      </c>
      <c r="F29" s="4"/>
      <c r="H29" s="3">
        <f t="shared" si="4"/>
        <v>252.12294576</v>
      </c>
      <c r="I29">
        <v>250</v>
      </c>
      <c r="J29" s="3"/>
      <c r="K29" s="1">
        <f t="shared" si="5"/>
        <v>261.25</v>
      </c>
      <c r="N29">
        <f t="shared" si="0"/>
        <v>269.34875</v>
      </c>
      <c r="O29">
        <v>269</v>
      </c>
      <c r="Q29">
        <f t="shared" si="1"/>
        <v>272.0422375</v>
      </c>
    </row>
    <row r="30" spans="1:17" ht="12.75">
      <c r="A30" t="s">
        <v>64</v>
      </c>
      <c r="B30" s="1">
        <v>218</v>
      </c>
      <c r="C30" s="1">
        <v>218.31</v>
      </c>
      <c r="D30" s="1">
        <f t="shared" si="6"/>
        <v>224.64099</v>
      </c>
      <c r="E30" s="4">
        <v>225</v>
      </c>
      <c r="F30" s="4">
        <f>E30*3/4</f>
        <v>168.75</v>
      </c>
      <c r="H30" s="3">
        <f t="shared" si="4"/>
        <v>231.82950168</v>
      </c>
      <c r="I30">
        <v>250</v>
      </c>
      <c r="K30" s="1">
        <f t="shared" si="5"/>
        <v>261.25</v>
      </c>
      <c r="N30">
        <f t="shared" si="0"/>
        <v>269.34875</v>
      </c>
      <c r="O30">
        <v>269</v>
      </c>
      <c r="Q30">
        <f t="shared" si="1"/>
        <v>272.0422375</v>
      </c>
    </row>
    <row r="31" spans="4:11" ht="12.75">
      <c r="D31" s="1"/>
      <c r="K31" s="1"/>
    </row>
    <row r="32" spans="1:11" ht="12.75">
      <c r="A32" s="33" t="s">
        <v>65</v>
      </c>
      <c r="D32" s="1"/>
      <c r="K32" s="1"/>
    </row>
    <row r="33" spans="1:18" ht="12.75">
      <c r="A33" t="s">
        <v>66</v>
      </c>
      <c r="C33" s="1">
        <v>585</v>
      </c>
      <c r="D33" s="1">
        <f t="shared" si="6"/>
        <v>601.9649999999999</v>
      </c>
      <c r="E33" s="4">
        <v>602</v>
      </c>
      <c r="F33" s="4"/>
      <c r="H33" s="3">
        <f t="shared" si="4"/>
        <v>621.2278799999999</v>
      </c>
      <c r="I33">
        <v>600</v>
      </c>
      <c r="K33" s="1">
        <f>I33*$K$2</f>
        <v>627</v>
      </c>
      <c r="L33">
        <v>627</v>
      </c>
      <c r="N33">
        <f t="shared" si="0"/>
        <v>646.4369999999999</v>
      </c>
      <c r="O33">
        <v>646</v>
      </c>
      <c r="Q33">
        <f t="shared" si="1"/>
        <v>652.9013699999999</v>
      </c>
      <c r="R33">
        <v>653</v>
      </c>
    </row>
    <row r="34" spans="1:17" ht="12.75">
      <c r="A34" t="s">
        <v>67</v>
      </c>
      <c r="C34" s="1">
        <v>585</v>
      </c>
      <c r="D34" s="1">
        <f t="shared" si="6"/>
        <v>601.9649999999999</v>
      </c>
      <c r="E34" s="4">
        <v>602</v>
      </c>
      <c r="F34" s="4"/>
      <c r="H34" s="3">
        <f t="shared" si="4"/>
        <v>621.2278799999999</v>
      </c>
      <c r="I34">
        <v>600</v>
      </c>
      <c r="K34" s="1">
        <f t="shared" si="5"/>
        <v>627</v>
      </c>
      <c r="N34">
        <f t="shared" si="0"/>
        <v>646.4369999999999</v>
      </c>
      <c r="O34">
        <v>646</v>
      </c>
      <c r="Q34">
        <f t="shared" si="1"/>
        <v>652.9013699999999</v>
      </c>
    </row>
    <row r="35" spans="1:18" ht="12.75">
      <c r="A35" t="s">
        <v>68</v>
      </c>
      <c r="C35" s="1">
        <v>745</v>
      </c>
      <c r="D35" s="1">
        <f t="shared" si="6"/>
        <v>766.6049999999999</v>
      </c>
      <c r="E35" s="4">
        <v>767</v>
      </c>
      <c r="F35" s="4"/>
      <c r="H35" s="3">
        <f t="shared" si="4"/>
        <v>791.13636</v>
      </c>
      <c r="I35">
        <v>800</v>
      </c>
      <c r="K35" s="1">
        <f t="shared" si="5"/>
        <v>836</v>
      </c>
      <c r="L35">
        <v>836</v>
      </c>
      <c r="N35">
        <f t="shared" si="0"/>
        <v>861.9159999999999</v>
      </c>
      <c r="O35">
        <v>862</v>
      </c>
      <c r="Q35">
        <f t="shared" si="1"/>
        <v>870.5351599999999</v>
      </c>
      <c r="R35">
        <v>871</v>
      </c>
    </row>
    <row r="36" spans="1:17" ht="12.75">
      <c r="A36" t="s">
        <v>57</v>
      </c>
      <c r="C36" s="1">
        <v>690</v>
      </c>
      <c r="D36" s="1">
        <f t="shared" si="6"/>
        <v>710.01</v>
      </c>
      <c r="E36" s="4">
        <v>710</v>
      </c>
      <c r="F36" s="4"/>
      <c r="H36" s="3">
        <f t="shared" si="4"/>
        <v>732.73032</v>
      </c>
      <c r="I36">
        <v>800</v>
      </c>
      <c r="K36" s="1">
        <f t="shared" si="5"/>
        <v>836</v>
      </c>
      <c r="N36">
        <f t="shared" si="0"/>
        <v>861.9159999999999</v>
      </c>
      <c r="O36">
        <v>862</v>
      </c>
      <c r="Q36">
        <f t="shared" si="1"/>
        <v>870.5351599999999</v>
      </c>
    </row>
    <row r="37" spans="1:18" ht="12.75">
      <c r="A37" t="s">
        <v>69</v>
      </c>
      <c r="C37" s="1">
        <v>398.75</v>
      </c>
      <c r="D37" s="1">
        <f t="shared" si="6"/>
        <v>410.31374999999997</v>
      </c>
      <c r="E37" s="4">
        <v>410</v>
      </c>
      <c r="F37" s="4"/>
      <c r="H37" s="3">
        <f t="shared" si="4"/>
        <v>423.44379</v>
      </c>
      <c r="I37">
        <v>400</v>
      </c>
      <c r="K37" s="1">
        <f t="shared" si="5"/>
        <v>418</v>
      </c>
      <c r="L37">
        <v>418</v>
      </c>
      <c r="N37">
        <f t="shared" si="0"/>
        <v>430.95799999999997</v>
      </c>
      <c r="O37">
        <v>431</v>
      </c>
      <c r="Q37">
        <f t="shared" si="1"/>
        <v>435.26757999999995</v>
      </c>
      <c r="R37">
        <v>435</v>
      </c>
    </row>
    <row r="38" spans="1:17" ht="12.75">
      <c r="A38" t="s">
        <v>70</v>
      </c>
      <c r="C38" s="1">
        <v>797.5</v>
      </c>
      <c r="D38" s="1">
        <f t="shared" si="6"/>
        <v>820.6274999999999</v>
      </c>
      <c r="E38" s="4">
        <v>821</v>
      </c>
      <c r="F38" s="4"/>
      <c r="H38" s="3">
        <f t="shared" si="4"/>
        <v>846.88758</v>
      </c>
      <c r="I38">
        <v>800</v>
      </c>
      <c r="K38" s="1">
        <f t="shared" si="5"/>
        <v>836</v>
      </c>
      <c r="N38">
        <f t="shared" si="0"/>
        <v>861.9159999999999</v>
      </c>
      <c r="O38">
        <v>862</v>
      </c>
      <c r="Q38">
        <f t="shared" si="1"/>
        <v>870.5351599999999</v>
      </c>
    </row>
    <row r="39" spans="1:17" ht="12.75">
      <c r="A39" t="s">
        <v>71</v>
      </c>
      <c r="B39" s="1">
        <v>658</v>
      </c>
      <c r="C39" s="1">
        <v>657.78</v>
      </c>
      <c r="D39" s="1">
        <f t="shared" si="6"/>
        <v>676.8556199999999</v>
      </c>
      <c r="E39" s="4">
        <v>677</v>
      </c>
      <c r="F39" s="4"/>
      <c r="H39" s="3">
        <f>E39*$I$2</f>
        <v>698.664</v>
      </c>
      <c r="I39">
        <v>800</v>
      </c>
      <c r="K39" s="1">
        <f t="shared" si="5"/>
        <v>836</v>
      </c>
      <c r="N39">
        <f t="shared" si="0"/>
        <v>861.9159999999999</v>
      </c>
      <c r="O39">
        <v>862</v>
      </c>
      <c r="Q39">
        <f t="shared" si="1"/>
        <v>870.5351599999999</v>
      </c>
    </row>
    <row r="41" spans="1:18" ht="12.75">
      <c r="A41" s="33" t="s">
        <v>75</v>
      </c>
      <c r="G41">
        <v>108.35</v>
      </c>
      <c r="M41">
        <v>113.25</v>
      </c>
      <c r="P41">
        <v>116.75</v>
      </c>
      <c r="R41" s="1">
        <v>117.9</v>
      </c>
    </row>
  </sheetData>
  <sheetProtection/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  <headerFooter alignWithMargins="0">
    <oddFooter>&amp;Ldokument 142459 (11666)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50"/>
  <sheetViews>
    <sheetView tabSelected="1" view="pageLayout" workbookViewId="0" topLeftCell="A19">
      <selection activeCell="F50" sqref="F50"/>
    </sheetView>
  </sheetViews>
  <sheetFormatPr defaultColWidth="9.140625" defaultRowHeight="12.75"/>
  <cols>
    <col min="1" max="1" width="37.7109375" style="0" customWidth="1"/>
    <col min="2" max="2" width="7.00390625" style="0" customWidth="1"/>
    <col min="4" max="4" width="6.00390625" style="0" customWidth="1"/>
    <col min="5" max="5" width="6.7109375" style="0" customWidth="1"/>
    <col min="7" max="7" width="6.00390625" style="0" customWidth="1"/>
  </cols>
  <sheetData>
    <row r="2" spans="1:7" ht="49.5" customHeight="1">
      <c r="A2" s="99" t="s">
        <v>125</v>
      </c>
      <c r="B2" s="100"/>
      <c r="C2" s="100"/>
      <c r="D2" s="100"/>
      <c r="E2" s="100"/>
      <c r="F2" s="100"/>
      <c r="G2" s="101"/>
    </row>
    <row r="3" spans="1:7" ht="14.25" customHeight="1">
      <c r="A3" s="58"/>
      <c r="B3" s="59"/>
      <c r="C3" s="59"/>
      <c r="D3" s="59"/>
      <c r="E3" s="59"/>
      <c r="F3" s="59"/>
      <c r="G3" s="59"/>
    </row>
    <row r="4" spans="1:7" ht="15.75">
      <c r="A4" s="82" t="s">
        <v>15</v>
      </c>
      <c r="B4" s="82" t="s">
        <v>15</v>
      </c>
      <c r="C4" s="82"/>
      <c r="D4" s="82"/>
      <c r="E4" s="82"/>
      <c r="F4" s="82"/>
      <c r="G4" s="82"/>
    </row>
    <row r="5" spans="1:7" ht="12.75">
      <c r="A5" s="55"/>
      <c r="B5" s="55"/>
      <c r="C5" s="55"/>
      <c r="D5" s="55"/>
      <c r="E5" s="55"/>
      <c r="F5" s="55"/>
      <c r="G5" s="55"/>
    </row>
    <row r="6" spans="1:7" ht="12.75">
      <c r="A6" s="83" t="s">
        <v>81</v>
      </c>
      <c r="B6" s="84"/>
      <c r="C6" s="84"/>
      <c r="D6" s="84"/>
      <c r="E6" s="84"/>
      <c r="F6" s="84"/>
      <c r="G6" s="84"/>
    </row>
    <row r="7" spans="1:7" ht="12.75">
      <c r="A7" s="30"/>
      <c r="B7" s="39"/>
      <c r="C7" s="39"/>
      <c r="D7" s="39"/>
      <c r="E7" s="39"/>
      <c r="F7" s="39"/>
      <c r="G7" s="39"/>
    </row>
    <row r="8" spans="1:7" ht="12.75">
      <c r="A8" s="13" t="s">
        <v>83</v>
      </c>
      <c r="B8" s="14"/>
      <c r="C8" s="17" t="s">
        <v>123</v>
      </c>
      <c r="D8" s="16"/>
      <c r="E8" s="15"/>
      <c r="F8" s="17" t="s">
        <v>126</v>
      </c>
      <c r="G8" s="16"/>
    </row>
    <row r="9" spans="1:7" ht="12.75">
      <c r="A9" s="5" t="s">
        <v>65</v>
      </c>
      <c r="B9" s="9"/>
      <c r="C9" s="66">
        <v>905</v>
      </c>
      <c r="D9" s="71"/>
      <c r="E9" s="70"/>
      <c r="F9" s="66">
        <f>C9*1.015</f>
        <v>918.5749999999999</v>
      </c>
      <c r="G9" s="10"/>
    </row>
    <row r="10" spans="1:7" ht="12.75">
      <c r="A10" s="5" t="s">
        <v>84</v>
      </c>
      <c r="B10" s="9"/>
      <c r="C10" s="66">
        <v>679</v>
      </c>
      <c r="D10" s="71"/>
      <c r="E10" s="70"/>
      <c r="F10" s="66">
        <f>C10*1.015</f>
        <v>689.185</v>
      </c>
      <c r="G10" s="10"/>
    </row>
    <row r="11" spans="1:7" ht="12.75">
      <c r="A11" s="5" t="s">
        <v>124</v>
      </c>
      <c r="B11" s="9"/>
      <c r="C11" s="66">
        <v>452</v>
      </c>
      <c r="D11" s="71"/>
      <c r="E11" s="70"/>
      <c r="F11" s="66">
        <f>C11*1.015</f>
        <v>458.78</v>
      </c>
      <c r="G11" s="10"/>
    </row>
    <row r="12" spans="1:7" ht="12.75">
      <c r="A12" s="5" t="s">
        <v>53</v>
      </c>
      <c r="B12" s="9"/>
      <c r="C12" s="66">
        <v>452</v>
      </c>
      <c r="D12" s="71"/>
      <c r="E12" s="70"/>
      <c r="F12" s="66">
        <f>C12*1.015</f>
        <v>458.78</v>
      </c>
      <c r="G12" s="10"/>
    </row>
    <row r="13" spans="1:7" ht="12.75">
      <c r="A13" s="29" t="s">
        <v>85</v>
      </c>
      <c r="B13" s="23"/>
      <c r="C13" s="72">
        <v>283</v>
      </c>
      <c r="D13" s="73"/>
      <c r="E13" s="72"/>
      <c r="F13" s="66">
        <f>C13*1.015</f>
        <v>287.24499999999995</v>
      </c>
      <c r="G13" s="25"/>
    </row>
    <row r="14" spans="1:7" ht="12.75">
      <c r="A14" s="29"/>
      <c r="B14" s="5"/>
      <c r="C14" s="5"/>
      <c r="D14" s="5"/>
      <c r="E14" s="5"/>
      <c r="F14" s="5"/>
      <c r="G14" s="5"/>
    </row>
    <row r="15" spans="1:7" ht="12.75">
      <c r="A15" s="13" t="s">
        <v>75</v>
      </c>
      <c r="B15" s="75">
        <v>2013</v>
      </c>
      <c r="C15" s="75"/>
      <c r="D15" s="75"/>
      <c r="E15" s="75">
        <v>2014</v>
      </c>
      <c r="F15" s="75"/>
      <c r="G15" s="75"/>
    </row>
    <row r="16" spans="1:7" ht="12.75">
      <c r="A16" s="38" t="s">
        <v>16</v>
      </c>
      <c r="B16" s="79">
        <v>122.55</v>
      </c>
      <c r="C16" s="102"/>
      <c r="D16" s="103"/>
      <c r="E16" s="79">
        <v>124.25</v>
      </c>
      <c r="F16" s="102"/>
      <c r="G16" s="103"/>
    </row>
    <row r="17" spans="1:7" ht="12.75">
      <c r="A17" s="38"/>
      <c r="B17" s="31"/>
      <c r="C17" s="41"/>
      <c r="D17" s="41"/>
      <c r="E17" s="31"/>
      <c r="F17" s="41"/>
      <c r="G17" s="41"/>
    </row>
    <row r="18" spans="1:7" ht="12.75">
      <c r="A18" s="38"/>
      <c r="B18" s="31"/>
      <c r="C18" s="41"/>
      <c r="D18" s="41"/>
      <c r="E18" s="31"/>
      <c r="F18" s="41"/>
      <c r="G18" s="41"/>
    </row>
    <row r="19" spans="1:7" ht="15.75">
      <c r="A19" s="82" t="s">
        <v>17</v>
      </c>
      <c r="B19" s="82"/>
      <c r="C19" s="82"/>
      <c r="D19" s="82"/>
      <c r="E19" s="82"/>
      <c r="F19" s="82"/>
      <c r="G19" s="82"/>
    </row>
    <row r="20" spans="1:7" ht="12.75">
      <c r="A20" s="55"/>
      <c r="B20" s="55"/>
      <c r="C20" s="55"/>
      <c r="D20" s="55"/>
      <c r="E20" s="55"/>
      <c r="F20" s="55"/>
      <c r="G20" s="55"/>
    </row>
    <row r="21" spans="1:7" ht="12.75">
      <c r="A21" s="7" t="s">
        <v>122</v>
      </c>
      <c r="B21" s="14"/>
      <c r="C21" s="17" t="s">
        <v>123</v>
      </c>
      <c r="D21" s="16"/>
      <c r="E21" s="14"/>
      <c r="F21" s="17" t="s">
        <v>126</v>
      </c>
      <c r="G21" s="16"/>
    </row>
    <row r="22" spans="1:7" ht="12.75">
      <c r="A22" s="29" t="s">
        <v>95</v>
      </c>
      <c r="B22" s="42"/>
      <c r="C22" s="63">
        <v>226</v>
      </c>
      <c r="D22" s="64"/>
      <c r="E22" s="65"/>
      <c r="F22" s="66">
        <f>C22*1.015</f>
        <v>229.39</v>
      </c>
      <c r="G22" s="44"/>
    </row>
    <row r="23" spans="1:7" ht="12.75">
      <c r="A23" s="29" t="s">
        <v>96</v>
      </c>
      <c r="B23" s="42"/>
      <c r="C23" s="63">
        <v>453</v>
      </c>
      <c r="D23" s="64"/>
      <c r="E23" s="65"/>
      <c r="F23" s="66">
        <f>C23*1.015</f>
        <v>459.79499999999996</v>
      </c>
      <c r="G23" s="44"/>
    </row>
    <row r="24" spans="1:7" ht="12.75">
      <c r="A24" s="29" t="s">
        <v>97</v>
      </c>
      <c r="B24" s="9"/>
      <c r="C24" s="66">
        <v>905</v>
      </c>
      <c r="D24" s="61"/>
      <c r="E24" s="62"/>
      <c r="F24" s="66">
        <f>C24*1.015</f>
        <v>918.5749999999999</v>
      </c>
      <c r="G24" s="10"/>
    </row>
    <row r="25" spans="1:7" ht="12.75">
      <c r="A25" s="5"/>
      <c r="B25" s="8"/>
      <c r="C25" s="11"/>
      <c r="D25" s="8"/>
      <c r="E25" s="8"/>
      <c r="F25" s="11"/>
      <c r="G25" s="8"/>
    </row>
    <row r="26" spans="1:7" ht="12.75">
      <c r="A26" s="13" t="s">
        <v>53</v>
      </c>
      <c r="B26" s="14"/>
      <c r="C26" s="17" t="s">
        <v>123</v>
      </c>
      <c r="D26" s="16"/>
      <c r="E26" s="14"/>
      <c r="F26" s="17" t="s">
        <v>126</v>
      </c>
      <c r="G26" s="16"/>
    </row>
    <row r="27" spans="1:7" ht="12.75">
      <c r="A27" s="29" t="s">
        <v>95</v>
      </c>
      <c r="B27" s="46"/>
      <c r="C27" s="67">
        <v>113</v>
      </c>
      <c r="D27" s="68"/>
      <c r="E27" s="69"/>
      <c r="F27" s="66">
        <f>C27*1.015</f>
        <v>114.695</v>
      </c>
      <c r="G27" s="48"/>
    </row>
    <row r="28" spans="1:7" ht="12.75">
      <c r="A28" s="29" t="s">
        <v>96</v>
      </c>
      <c r="B28" s="46"/>
      <c r="C28" s="67">
        <v>226</v>
      </c>
      <c r="D28" s="68"/>
      <c r="E28" s="69"/>
      <c r="F28" s="66">
        <f>C28*1.015</f>
        <v>229.39</v>
      </c>
      <c r="G28" s="48"/>
    </row>
    <row r="29" spans="1:7" ht="12.75">
      <c r="A29" s="29" t="s">
        <v>97</v>
      </c>
      <c r="B29" s="46"/>
      <c r="C29" s="67">
        <v>452</v>
      </c>
      <c r="D29" s="68"/>
      <c r="E29" s="69"/>
      <c r="F29" s="66">
        <f>C29*1.015</f>
        <v>458.78</v>
      </c>
      <c r="G29" s="48"/>
    </row>
    <row r="30" spans="1:7" ht="12.75">
      <c r="A30" s="53" t="s">
        <v>99</v>
      </c>
      <c r="B30" s="50"/>
      <c r="C30" s="51"/>
      <c r="D30" s="50"/>
      <c r="E30" s="50"/>
      <c r="F30" s="51"/>
      <c r="G30" s="50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7" t="s">
        <v>2</v>
      </c>
      <c r="B32" s="14"/>
      <c r="C32" s="17" t="s">
        <v>123</v>
      </c>
      <c r="D32" s="16"/>
      <c r="E32" s="14"/>
      <c r="F32" s="17" t="s">
        <v>126</v>
      </c>
      <c r="G32" s="16"/>
    </row>
    <row r="33" spans="1:7" ht="12.75">
      <c r="A33" s="5" t="s">
        <v>18</v>
      </c>
      <c r="B33" s="104">
        <v>218</v>
      </c>
      <c r="C33" s="104"/>
      <c r="D33" s="104"/>
      <c r="E33" s="105">
        <f>B33*1.015</f>
        <v>221.26999999999998</v>
      </c>
      <c r="F33" s="106"/>
      <c r="G33" s="107"/>
    </row>
    <row r="34" spans="1:7" ht="12.75">
      <c r="A34" s="5" t="s">
        <v>19</v>
      </c>
      <c r="B34" s="104">
        <v>655</v>
      </c>
      <c r="C34" s="104"/>
      <c r="D34" s="104"/>
      <c r="E34" s="105">
        <f>B34*1.015</f>
        <v>664.8249999999999</v>
      </c>
      <c r="F34" s="106"/>
      <c r="G34" s="107"/>
    </row>
    <row r="35" spans="1:7" ht="12.75">
      <c r="A35" s="5" t="s">
        <v>20</v>
      </c>
      <c r="B35" s="104">
        <v>873</v>
      </c>
      <c r="C35" s="104"/>
      <c r="D35" s="104"/>
      <c r="E35" s="105">
        <f>B35*1.015</f>
        <v>886.0949999999999</v>
      </c>
      <c r="F35" s="106"/>
      <c r="G35" s="107"/>
    </row>
    <row r="36" spans="1:7" ht="12.75">
      <c r="A36" s="5"/>
      <c r="B36" s="12"/>
      <c r="C36" s="12"/>
      <c r="D36" s="11"/>
      <c r="E36" s="12"/>
      <c r="F36" s="12"/>
      <c r="G36" s="11"/>
    </row>
    <row r="37" spans="1:7" ht="12.75">
      <c r="A37" s="7" t="s">
        <v>45</v>
      </c>
      <c r="B37" s="14"/>
      <c r="C37" s="17" t="s">
        <v>123</v>
      </c>
      <c r="D37" s="16"/>
      <c r="E37" s="14"/>
      <c r="F37" s="17" t="s">
        <v>126</v>
      </c>
      <c r="G37" s="16"/>
    </row>
    <row r="38" spans="1:7" ht="27.75" customHeight="1">
      <c r="A38" s="60" t="s">
        <v>90</v>
      </c>
      <c r="B38" s="9"/>
      <c r="C38" s="66">
        <v>55</v>
      </c>
      <c r="D38" s="10"/>
      <c r="E38" s="9"/>
      <c r="F38" s="66">
        <f>C38*1.015</f>
        <v>55.824999999999996</v>
      </c>
      <c r="G38" s="10"/>
    </row>
    <row r="39" spans="1:7" ht="12.75">
      <c r="A39" s="5"/>
      <c r="B39" s="12"/>
      <c r="C39" s="12"/>
      <c r="D39" s="11"/>
      <c r="E39" s="12"/>
      <c r="F39" s="12"/>
      <c r="G39" s="11"/>
    </row>
    <row r="40" spans="1:7" ht="12.75">
      <c r="A40" s="7" t="s">
        <v>21</v>
      </c>
      <c r="B40" s="14"/>
      <c r="C40" s="17" t="s">
        <v>123</v>
      </c>
      <c r="D40" s="16"/>
      <c r="E40" s="14"/>
      <c r="F40" s="17" t="s">
        <v>126</v>
      </c>
      <c r="G40" s="16"/>
    </row>
    <row r="41" spans="1:7" ht="12.75">
      <c r="A41" s="5" t="s">
        <v>39</v>
      </c>
      <c r="B41" s="108">
        <v>36</v>
      </c>
      <c r="C41" s="109"/>
      <c r="D41" s="110"/>
      <c r="E41" s="105">
        <f>B41*1.015</f>
        <v>36.54</v>
      </c>
      <c r="F41" s="106"/>
      <c r="G41" s="107"/>
    </row>
    <row r="42" spans="1:7" ht="12.75">
      <c r="A42" s="5"/>
      <c r="B42" s="11"/>
      <c r="C42" s="11"/>
      <c r="D42" s="11"/>
      <c r="E42" s="11"/>
      <c r="F42" s="11"/>
      <c r="G42" s="11"/>
    </row>
    <row r="43" spans="1:7" ht="12.75">
      <c r="A43" s="7" t="s">
        <v>108</v>
      </c>
      <c r="B43" s="14"/>
      <c r="C43" s="17" t="s">
        <v>123</v>
      </c>
      <c r="D43" s="16"/>
      <c r="E43" s="14"/>
      <c r="F43" s="17" t="s">
        <v>126</v>
      </c>
      <c r="G43" s="16"/>
    </row>
    <row r="44" spans="1:7" ht="12.75">
      <c r="A44" s="5" t="s">
        <v>39</v>
      </c>
      <c r="B44" s="108">
        <v>53</v>
      </c>
      <c r="C44" s="109"/>
      <c r="D44" s="110"/>
      <c r="E44" s="105">
        <f>B44*1.015</f>
        <v>53.794999999999995</v>
      </c>
      <c r="F44" s="106"/>
      <c r="G44" s="107"/>
    </row>
    <row r="45" spans="1:7" ht="12.75">
      <c r="A45" s="5"/>
      <c r="B45" s="11"/>
      <c r="C45" s="11"/>
      <c r="D45" s="11"/>
      <c r="E45" s="11"/>
      <c r="F45" s="11"/>
      <c r="G45" s="11"/>
    </row>
    <row r="46" spans="1:7" ht="12.75">
      <c r="A46" s="7" t="s">
        <v>111</v>
      </c>
      <c r="B46" s="15"/>
      <c r="C46" s="17">
        <v>2013</v>
      </c>
      <c r="D46" s="16"/>
      <c r="E46" s="15"/>
      <c r="F46" s="17">
        <v>2014</v>
      </c>
      <c r="G46" s="16"/>
    </row>
    <row r="47" spans="1:7" ht="12.75">
      <c r="A47" s="5" t="s">
        <v>112</v>
      </c>
      <c r="B47" s="111">
        <v>1039</v>
      </c>
      <c r="C47" s="112"/>
      <c r="D47" s="113"/>
      <c r="E47" s="114">
        <f>B47*1.015</f>
        <v>1054.5849999999998</v>
      </c>
      <c r="F47" s="115"/>
      <c r="G47" s="116"/>
    </row>
    <row r="48" spans="1:7" ht="12.75">
      <c r="A48" s="5"/>
      <c r="B48" s="11"/>
      <c r="C48" s="11"/>
      <c r="D48" s="11"/>
      <c r="E48" s="11"/>
      <c r="F48" s="11"/>
      <c r="G48" s="11"/>
    </row>
    <row r="49" spans="1:7" ht="12.75">
      <c r="A49" s="7" t="s">
        <v>43</v>
      </c>
      <c r="B49" s="14"/>
      <c r="C49" s="17" t="s">
        <v>123</v>
      </c>
      <c r="D49" s="16"/>
      <c r="E49" s="15"/>
      <c r="F49" s="17" t="s">
        <v>126</v>
      </c>
      <c r="G49" s="16"/>
    </row>
    <row r="50" spans="1:7" ht="12.75">
      <c r="A50" s="5" t="s">
        <v>38</v>
      </c>
      <c r="B50" s="9"/>
      <c r="C50" s="66">
        <v>18</v>
      </c>
      <c r="D50" s="61"/>
      <c r="E50" s="62"/>
      <c r="F50" s="66">
        <f>C50*1.015</f>
        <v>18.27</v>
      </c>
      <c r="G50" s="10"/>
    </row>
  </sheetData>
  <sheetProtection/>
  <mergeCells count="20">
    <mergeCell ref="B41:D41"/>
    <mergeCell ref="E41:G41"/>
    <mergeCell ref="B44:D44"/>
    <mergeCell ref="E44:G44"/>
    <mergeCell ref="B47:D47"/>
    <mergeCell ref="E47:G47"/>
    <mergeCell ref="A19:G19"/>
    <mergeCell ref="B33:D33"/>
    <mergeCell ref="E33:G33"/>
    <mergeCell ref="B34:D34"/>
    <mergeCell ref="E34:G34"/>
    <mergeCell ref="B35:D35"/>
    <mergeCell ref="E35:G35"/>
    <mergeCell ref="A2:G2"/>
    <mergeCell ref="A4:G4"/>
    <mergeCell ref="A6:G6"/>
    <mergeCell ref="B15:D15"/>
    <mergeCell ref="E15:G15"/>
    <mergeCell ref="B16:D16"/>
    <mergeCell ref="E16:G16"/>
  </mergeCells>
  <printOptions/>
  <pageMargins left="0.7" right="0.7" top="0.75" bottom="0.75" header="0.3" footer="0.3"/>
  <pageSetup horizontalDpi="600" verticalDpi="600" orientation="portrait" paperSize="9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8.28125" style="0" customWidth="1"/>
    <col min="4" max="4" width="12.421875" style="0" customWidth="1"/>
    <col min="5" max="5" width="10.421875" style="0" customWidth="1"/>
  </cols>
  <sheetData>
    <row r="1" spans="1:11" ht="12.75">
      <c r="A1" s="33" t="s">
        <v>73</v>
      </c>
      <c r="B1" s="2"/>
      <c r="C1" t="str">
        <f>'Beregninger fra 1.1.2007'!P1</f>
        <v>1/1 2011</v>
      </c>
      <c r="D1" t="str">
        <f>'Beregninger fra 1.1.2007'!Q1</f>
        <v>1/8 2011</v>
      </c>
      <c r="E1" t="s">
        <v>6</v>
      </c>
      <c r="F1" t="s">
        <v>114</v>
      </c>
      <c r="G1" t="s">
        <v>6</v>
      </c>
      <c r="I1" t="s">
        <v>118</v>
      </c>
      <c r="K1" t="s">
        <v>121</v>
      </c>
    </row>
    <row r="2" spans="2:10" ht="12.75">
      <c r="B2" s="2"/>
      <c r="D2">
        <f>'Beregninger fra 1.1.2007'!Q2</f>
        <v>1.01</v>
      </c>
      <c r="F2" s="57">
        <v>0.01</v>
      </c>
      <c r="H2">
        <v>1.024</v>
      </c>
      <c r="J2">
        <v>1.015</v>
      </c>
    </row>
    <row r="3" spans="1:11" ht="12.75">
      <c r="A3" s="33" t="s">
        <v>65</v>
      </c>
      <c r="B3" s="2"/>
      <c r="D3">
        <f>'Beregninger fra 1.1.2007'!Q35</f>
        <v>870.5351599999999</v>
      </c>
      <c r="E3">
        <f>'Beregninger fra 1.1.2007'!R35</f>
        <v>871</v>
      </c>
      <c r="F3">
        <v>871</v>
      </c>
      <c r="G3">
        <f>E3</f>
        <v>871</v>
      </c>
      <c r="H3">
        <f>G3*$H$2</f>
        <v>891.904</v>
      </c>
      <c r="I3" s="4">
        <f>H3</f>
        <v>891.904</v>
      </c>
      <c r="J3" s="1">
        <f>I3*$J$2</f>
        <v>905.2825599999999</v>
      </c>
      <c r="K3" s="4">
        <f>J3</f>
        <v>905.2825599999999</v>
      </c>
    </row>
    <row r="4" spans="1:11" ht="12.75">
      <c r="A4" t="s">
        <v>66</v>
      </c>
      <c r="B4" s="2"/>
      <c r="D4">
        <f>'Beregninger fra 1.1.2007'!Q33</f>
        <v>652.9013699999999</v>
      </c>
      <c r="E4">
        <f>'Beregninger fra 1.1.2007'!R33</f>
        <v>653</v>
      </c>
      <c r="F4">
        <v>653</v>
      </c>
      <c r="G4">
        <f>E4</f>
        <v>653</v>
      </c>
      <c r="H4">
        <f>G4*$H$2</f>
        <v>668.672</v>
      </c>
      <c r="I4" s="4">
        <f>H4</f>
        <v>668.672</v>
      </c>
      <c r="J4" s="1">
        <f>I4*$J$2</f>
        <v>678.7020799999999</v>
      </c>
      <c r="K4" s="4">
        <f>J4</f>
        <v>678.7020799999999</v>
      </c>
    </row>
    <row r="5" spans="1:11" ht="12.75">
      <c r="A5" t="s">
        <v>69</v>
      </c>
      <c r="B5" s="2"/>
      <c r="D5">
        <f>'Beregninger fra 1.1.2007'!Q37</f>
        <v>435.26757999999995</v>
      </c>
      <c r="E5">
        <f>'Beregninger fra 1.1.2007'!R37</f>
        <v>435</v>
      </c>
      <c r="F5">
        <v>435</v>
      </c>
      <c r="G5">
        <f>E5</f>
        <v>435</v>
      </c>
      <c r="H5">
        <f>G5*$H$2</f>
        <v>445.44</v>
      </c>
      <c r="I5" s="4">
        <f>H5</f>
        <v>445.44</v>
      </c>
      <c r="J5" s="1">
        <f>I5*$J$2</f>
        <v>452.12159999999994</v>
      </c>
      <c r="K5" s="4">
        <f>J5</f>
        <v>452.12159999999994</v>
      </c>
    </row>
    <row r="6" spans="1:11" ht="12.75">
      <c r="A6" s="33" t="s">
        <v>53</v>
      </c>
      <c r="B6" s="2"/>
      <c r="D6">
        <f>'Beregninger fra 1.1.2007'!Q18</f>
        <v>435.26757999999995</v>
      </c>
      <c r="E6">
        <f>'Beregninger fra 1.1.2007'!R18</f>
        <v>435</v>
      </c>
      <c r="F6">
        <v>435</v>
      </c>
      <c r="G6">
        <f>E6</f>
        <v>435</v>
      </c>
      <c r="H6">
        <f>G6*$H$2</f>
        <v>445.44</v>
      </c>
      <c r="I6" s="4">
        <f>H6</f>
        <v>445.44</v>
      </c>
      <c r="J6" s="1">
        <f>I6*$J$2</f>
        <v>452.12159999999994</v>
      </c>
      <c r="K6" s="4">
        <f>J6</f>
        <v>452.12159999999994</v>
      </c>
    </row>
    <row r="7" spans="1:11" ht="12.75">
      <c r="A7" s="33" t="s">
        <v>59</v>
      </c>
      <c r="B7" s="2"/>
      <c r="D7">
        <f>'Beregninger fra 1.1.2007'!Q25</f>
        <v>272.0422375</v>
      </c>
      <c r="E7">
        <f>'Beregninger fra 1.1.2007'!R25</f>
        <v>272</v>
      </c>
      <c r="F7">
        <v>272</v>
      </c>
      <c r="G7">
        <f>E7</f>
        <v>272</v>
      </c>
      <c r="H7">
        <f>G7*$H$2</f>
        <v>278.528</v>
      </c>
      <c r="I7" s="4">
        <f>H7</f>
        <v>278.528</v>
      </c>
      <c r="J7" s="1">
        <f>I7*$J$2</f>
        <v>282.70592</v>
      </c>
      <c r="K7" s="4">
        <f>J7</f>
        <v>282.70592</v>
      </c>
    </row>
    <row r="8" spans="1:10" ht="12.75">
      <c r="A8" s="33"/>
      <c r="B8" s="2"/>
      <c r="J8" s="1"/>
    </row>
    <row r="9" spans="1:10" ht="12.75">
      <c r="A9" s="33" t="s">
        <v>75</v>
      </c>
      <c r="B9" s="2"/>
      <c r="C9">
        <v>117.9</v>
      </c>
      <c r="F9">
        <v>120.75</v>
      </c>
      <c r="G9">
        <f>F9</f>
        <v>120.75</v>
      </c>
      <c r="J9" s="1">
        <v>122.55</v>
      </c>
    </row>
    <row r="10" spans="1:10" ht="12.75">
      <c r="A10" s="33"/>
      <c r="B10" s="2"/>
      <c r="J10" s="1"/>
    </row>
    <row r="11" spans="1:10" ht="12.75">
      <c r="A11" s="7" t="s">
        <v>101</v>
      </c>
      <c r="B11" s="2"/>
      <c r="J11" s="1"/>
    </row>
    <row r="12" spans="1:10" ht="12.75">
      <c r="A12" s="29" t="s">
        <v>95</v>
      </c>
      <c r="B12" s="2"/>
      <c r="C12" s="1">
        <f>C9*25%</f>
        <v>29.475</v>
      </c>
      <c r="D12" s="57">
        <v>0.26</v>
      </c>
      <c r="F12" s="1">
        <f>F9*26%</f>
        <v>31.395</v>
      </c>
      <c r="G12" s="1">
        <f>F12</f>
        <v>31.395</v>
      </c>
      <c r="J12" s="1"/>
    </row>
    <row r="13" spans="1:10" ht="12.75">
      <c r="A13" s="29" t="s">
        <v>96</v>
      </c>
      <c r="B13" s="2"/>
      <c r="C13" s="1">
        <f>C9*50%</f>
        <v>58.95</v>
      </c>
      <c r="D13" s="57">
        <v>0.51</v>
      </c>
      <c r="F13" s="1">
        <f>F9*51%</f>
        <v>61.5825</v>
      </c>
      <c r="G13" s="1">
        <f>F13</f>
        <v>61.5825</v>
      </c>
      <c r="J13" s="1"/>
    </row>
    <row r="14" spans="1:10" ht="12.75">
      <c r="A14" s="29" t="s">
        <v>97</v>
      </c>
      <c r="B14" s="2"/>
      <c r="C14" s="1">
        <f>C9</f>
        <v>117.9</v>
      </c>
      <c r="D14" s="57">
        <v>1</v>
      </c>
      <c r="F14">
        <f>F9</f>
        <v>120.75</v>
      </c>
      <c r="G14" s="1">
        <f>F14</f>
        <v>120.75</v>
      </c>
      <c r="J14" s="1"/>
    </row>
    <row r="15" spans="1:10" ht="12.75">
      <c r="A15" s="29"/>
      <c r="B15" s="2"/>
      <c r="J15" s="1"/>
    </row>
    <row r="16" spans="1:10" ht="12.75">
      <c r="A16" s="7" t="s">
        <v>94</v>
      </c>
      <c r="B16" s="2"/>
      <c r="J16" s="1"/>
    </row>
    <row r="17" spans="1:11" ht="12.75">
      <c r="A17" s="29" t="s">
        <v>95</v>
      </c>
      <c r="B17" s="2"/>
      <c r="C17" s="57">
        <v>0.25</v>
      </c>
      <c r="E17">
        <f>E19*25%</f>
        <v>217.75</v>
      </c>
      <c r="F17">
        <f>F19*26%</f>
        <v>226.46</v>
      </c>
      <c r="G17" s="1">
        <f>F17</f>
        <v>226.46</v>
      </c>
      <c r="H17">
        <f>I3*26%</f>
        <v>231.89504</v>
      </c>
      <c r="I17" s="1">
        <f>H17</f>
        <v>231.89504</v>
      </c>
      <c r="J17" s="1">
        <v>226</v>
      </c>
      <c r="K17" s="4">
        <f>J17</f>
        <v>226</v>
      </c>
    </row>
    <row r="18" spans="1:11" ht="12.75">
      <c r="A18" s="29" t="s">
        <v>96</v>
      </c>
      <c r="B18" s="2"/>
      <c r="C18" s="57">
        <v>0.5</v>
      </c>
      <c r="E18" s="1">
        <f>E19*50%</f>
        <v>435.5</v>
      </c>
      <c r="F18" s="1">
        <f>F19*51%</f>
        <v>444.21</v>
      </c>
      <c r="G18" s="1">
        <f>F18</f>
        <v>444.21</v>
      </c>
      <c r="H18">
        <f>I3*51%</f>
        <v>454.87104</v>
      </c>
      <c r="I18" s="1">
        <f>H18</f>
        <v>454.87104</v>
      </c>
      <c r="J18" s="1">
        <v>453</v>
      </c>
      <c r="K18" s="4">
        <f aca="true" t="shared" si="0" ref="K18:K39">J18</f>
        <v>453</v>
      </c>
    </row>
    <row r="19" spans="1:11" ht="12.75">
      <c r="A19" s="29" t="s">
        <v>97</v>
      </c>
      <c r="B19" s="2"/>
      <c r="C19" s="57">
        <v>1</v>
      </c>
      <c r="E19" s="1">
        <v>871</v>
      </c>
      <c r="F19" s="1">
        <v>871</v>
      </c>
      <c r="G19" s="1">
        <f>F19</f>
        <v>871</v>
      </c>
      <c r="H19" s="4">
        <f>I3</f>
        <v>891.904</v>
      </c>
      <c r="I19" s="1">
        <v>892</v>
      </c>
      <c r="J19" s="1">
        <f aca="true" t="shared" si="1" ref="J19:J39">I19*$J$2</f>
        <v>905.3799999999999</v>
      </c>
      <c r="K19" s="4">
        <f t="shared" si="0"/>
        <v>905.3799999999999</v>
      </c>
    </row>
    <row r="20" spans="1:11" ht="12.75">
      <c r="A20" s="33"/>
      <c r="B20" s="2"/>
      <c r="J20" s="1"/>
      <c r="K20" s="4">
        <f t="shared" si="0"/>
        <v>0</v>
      </c>
    </row>
    <row r="21" spans="1:11" ht="12.75">
      <c r="A21" s="13" t="s">
        <v>53</v>
      </c>
      <c r="B21" s="2"/>
      <c r="J21" s="1"/>
      <c r="K21" s="4">
        <f t="shared" si="0"/>
        <v>0</v>
      </c>
    </row>
    <row r="22" spans="1:11" ht="12.75">
      <c r="A22" s="29" t="s">
        <v>95</v>
      </c>
      <c r="B22" s="2"/>
      <c r="C22" s="57">
        <v>0.25</v>
      </c>
      <c r="E22">
        <f>E24*25%</f>
        <v>108.75</v>
      </c>
      <c r="F22" s="1">
        <f>F24*26%</f>
        <v>113.10000000000001</v>
      </c>
      <c r="G22" s="1">
        <f>F22</f>
        <v>113.10000000000001</v>
      </c>
      <c r="H22">
        <f>I6*C22</f>
        <v>111.36</v>
      </c>
      <c r="I22" s="1">
        <f>H22</f>
        <v>111.36</v>
      </c>
      <c r="J22" s="1">
        <f t="shared" si="1"/>
        <v>113.03039999999999</v>
      </c>
      <c r="K22" s="4">
        <f t="shared" si="0"/>
        <v>113.03039999999999</v>
      </c>
    </row>
    <row r="23" spans="1:11" ht="12.75">
      <c r="A23" s="29" t="s">
        <v>96</v>
      </c>
      <c r="B23" s="2"/>
      <c r="C23" s="57">
        <v>0.5</v>
      </c>
      <c r="E23" s="1">
        <f>E24*50%</f>
        <v>217.5</v>
      </c>
      <c r="F23" s="1">
        <f>F24*51%</f>
        <v>221.85</v>
      </c>
      <c r="G23" s="1">
        <f>F23</f>
        <v>221.85</v>
      </c>
      <c r="H23">
        <f>I6*C23</f>
        <v>222.72</v>
      </c>
      <c r="I23" s="1">
        <f>H23</f>
        <v>222.72</v>
      </c>
      <c r="J23" s="1">
        <f t="shared" si="1"/>
        <v>226.06079999999997</v>
      </c>
      <c r="K23" s="4">
        <f t="shared" si="0"/>
        <v>226.06079999999997</v>
      </c>
    </row>
    <row r="24" spans="1:11" ht="12.75">
      <c r="A24" s="29" t="s">
        <v>97</v>
      </c>
      <c r="B24" s="2"/>
      <c r="C24" s="57">
        <v>1</v>
      </c>
      <c r="E24" s="1">
        <v>435</v>
      </c>
      <c r="F24" s="1">
        <v>435</v>
      </c>
      <c r="G24" s="1">
        <f>F24</f>
        <v>435</v>
      </c>
      <c r="H24" s="4">
        <f>I6</f>
        <v>445.44</v>
      </c>
      <c r="I24" s="1">
        <v>445</v>
      </c>
      <c r="J24" s="1">
        <f t="shared" si="1"/>
        <v>451.67499999999995</v>
      </c>
      <c r="K24" s="4">
        <f t="shared" si="0"/>
        <v>451.67499999999995</v>
      </c>
    </row>
    <row r="25" spans="1:11" ht="12.75">
      <c r="A25" s="29"/>
      <c r="B25" s="2"/>
      <c r="E25" s="1"/>
      <c r="J25" s="1"/>
      <c r="K25" s="4"/>
    </row>
    <row r="26" spans="1:11" ht="12.75">
      <c r="A26" s="13" t="s">
        <v>2</v>
      </c>
      <c r="B26" s="2"/>
      <c r="J26" s="1"/>
      <c r="K26" s="4"/>
    </row>
    <row r="27" spans="1:11" ht="12.75">
      <c r="A27" t="s">
        <v>32</v>
      </c>
      <c r="B27" s="2" t="s">
        <v>3</v>
      </c>
      <c r="D27">
        <f>'Beregninger fra 1.1.2007'!Q4</f>
        <v>208.00027381240795</v>
      </c>
      <c r="E27">
        <f>'Beregninger fra 1.1.2007'!R4</f>
        <v>208</v>
      </c>
      <c r="F27">
        <f>D27*1%+D27</f>
        <v>210.08027655053203</v>
      </c>
      <c r="G27" s="4">
        <f>F27</f>
        <v>210.08027655053203</v>
      </c>
      <c r="H27">
        <f>F27*$H$2</f>
        <v>215.12220318774482</v>
      </c>
      <c r="I27" s="4">
        <f>H27</f>
        <v>215.12220318774482</v>
      </c>
      <c r="J27" s="1">
        <f t="shared" si="1"/>
        <v>218.34903623556096</v>
      </c>
      <c r="K27" s="4">
        <f t="shared" si="0"/>
        <v>218.34903623556096</v>
      </c>
    </row>
    <row r="28" spans="1:11" ht="12.75">
      <c r="A28" t="s">
        <v>33</v>
      </c>
      <c r="B28" s="2" t="s">
        <v>35</v>
      </c>
      <c r="D28">
        <f>'Beregninger fra 1.1.2007'!Q5</f>
        <v>624.0008214372237</v>
      </c>
      <c r="E28">
        <f>'Beregninger fra 1.1.2007'!R5</f>
        <v>624</v>
      </c>
      <c r="F28">
        <f>D28*1%+D28</f>
        <v>630.240829651596</v>
      </c>
      <c r="G28" s="4">
        <f aca="true" t="shared" si="2" ref="G28:G35">F28</f>
        <v>630.240829651596</v>
      </c>
      <c r="H28">
        <f>F28*$H$2</f>
        <v>645.3666095632343</v>
      </c>
      <c r="I28" s="4">
        <f aca="true" t="shared" si="3" ref="I28:I35">H28</f>
        <v>645.3666095632343</v>
      </c>
      <c r="J28" s="1">
        <f t="shared" si="1"/>
        <v>655.0471087066827</v>
      </c>
      <c r="K28" s="4">
        <f t="shared" si="0"/>
        <v>655.0471087066827</v>
      </c>
    </row>
    <row r="29" spans="1:11" ht="12.75">
      <c r="A29" t="s">
        <v>34</v>
      </c>
      <c r="B29" s="2" t="s">
        <v>36</v>
      </c>
      <c r="D29">
        <f>'Beregninger fra 1.1.2007'!Q6</f>
        <v>832.0010952496318</v>
      </c>
      <c r="E29">
        <f>'Beregninger fra 1.1.2007'!R6</f>
        <v>832</v>
      </c>
      <c r="F29">
        <f>D29*1%+D29</f>
        <v>840.3211062021281</v>
      </c>
      <c r="G29" s="4">
        <f t="shared" si="2"/>
        <v>840.3211062021281</v>
      </c>
      <c r="H29">
        <f>F29*$H$2</f>
        <v>860.4888127509793</v>
      </c>
      <c r="I29" s="4">
        <f t="shared" si="3"/>
        <v>860.4888127509793</v>
      </c>
      <c r="J29" s="1">
        <f t="shared" si="1"/>
        <v>873.3961449422438</v>
      </c>
      <c r="K29" s="4">
        <f t="shared" si="0"/>
        <v>873.3961449422438</v>
      </c>
    </row>
    <row r="30" spans="2:11" ht="12.75">
      <c r="B30" s="2"/>
      <c r="J30" s="1"/>
      <c r="K30" s="4"/>
    </row>
    <row r="31" spans="1:11" ht="12.75">
      <c r="A31" t="s">
        <v>7</v>
      </c>
      <c r="B31" s="2"/>
      <c r="D31">
        <f>'Beregninger fra 1.1.2007'!Q8</f>
        <v>52.00006845310199</v>
      </c>
      <c r="E31">
        <f>'Beregninger fra 1.1.2007'!R8</f>
        <v>52</v>
      </c>
      <c r="F31">
        <f>D31*1%+D31</f>
        <v>52.52006913763301</v>
      </c>
      <c r="G31" s="4">
        <f t="shared" si="2"/>
        <v>52.52006913763301</v>
      </c>
      <c r="H31">
        <f>F31*$H$2</f>
        <v>53.780550796936204</v>
      </c>
      <c r="I31" s="4">
        <f t="shared" si="3"/>
        <v>53.780550796936204</v>
      </c>
      <c r="J31" s="1">
        <f t="shared" si="1"/>
        <v>54.58725905889024</v>
      </c>
      <c r="K31" s="4">
        <f t="shared" si="0"/>
        <v>54.58725905889024</v>
      </c>
    </row>
    <row r="32" spans="2:11" ht="12.75">
      <c r="B32" s="2"/>
      <c r="I32" s="4"/>
      <c r="J32" s="1"/>
      <c r="K32" s="4"/>
    </row>
    <row r="33" spans="1:11" ht="12.75">
      <c r="A33" t="s">
        <v>8</v>
      </c>
      <c r="B33" s="2"/>
      <c r="D33">
        <f>'Beregninger fra 1.1.2007'!Q10</f>
        <v>34.666712302068</v>
      </c>
      <c r="E33">
        <f>'Beregninger fra 1.1.2007'!R10</f>
        <v>35</v>
      </c>
      <c r="F33">
        <f>D33*1%+D33</f>
        <v>35.01337942508868</v>
      </c>
      <c r="G33" s="4">
        <f t="shared" si="2"/>
        <v>35.01337942508868</v>
      </c>
      <c r="H33">
        <f>F33*$H$2</f>
        <v>35.853700531290805</v>
      </c>
      <c r="I33" s="4">
        <f t="shared" si="3"/>
        <v>35.853700531290805</v>
      </c>
      <c r="J33" s="1">
        <f t="shared" si="1"/>
        <v>36.391506039260165</v>
      </c>
      <c r="K33" s="4">
        <f t="shared" si="0"/>
        <v>36.391506039260165</v>
      </c>
    </row>
    <row r="34" spans="2:11" ht="12.75">
      <c r="B34" s="2"/>
      <c r="I34" s="4"/>
      <c r="J34" s="1"/>
      <c r="K34" s="4"/>
    </row>
    <row r="35" spans="1:11" ht="12.75">
      <c r="A35" t="s">
        <v>106</v>
      </c>
      <c r="B35" s="2"/>
      <c r="C35">
        <v>50</v>
      </c>
      <c r="D35">
        <f>C35*D2</f>
        <v>50.5</v>
      </c>
      <c r="E35" s="4">
        <f>D35</f>
        <v>50.5</v>
      </c>
      <c r="F35">
        <f>D35*1%+D35</f>
        <v>51.005</v>
      </c>
      <c r="G35" s="4">
        <f t="shared" si="2"/>
        <v>51.005</v>
      </c>
      <c r="H35">
        <f>F35*$H$2</f>
        <v>52.22912</v>
      </c>
      <c r="I35" s="4">
        <f t="shared" si="3"/>
        <v>52.22912</v>
      </c>
      <c r="J35" s="1">
        <f t="shared" si="1"/>
        <v>53.0125568</v>
      </c>
      <c r="K35" s="4">
        <f t="shared" si="0"/>
        <v>53.0125568</v>
      </c>
    </row>
    <row r="36" spans="2:11" ht="12.75">
      <c r="B36" s="2"/>
      <c r="J36" s="1"/>
      <c r="K36" s="4"/>
    </row>
    <row r="37" spans="1:11" ht="12.75">
      <c r="A37" t="s">
        <v>107</v>
      </c>
      <c r="B37" s="2"/>
      <c r="C37">
        <v>1000</v>
      </c>
      <c r="F37">
        <v>1000</v>
      </c>
      <c r="G37">
        <f>F37</f>
        <v>1000</v>
      </c>
      <c r="H37">
        <f>G37*H2</f>
        <v>1024</v>
      </c>
      <c r="I37">
        <v>1024</v>
      </c>
      <c r="J37" s="1">
        <f t="shared" si="1"/>
        <v>1039.36</v>
      </c>
      <c r="K37" s="4">
        <f t="shared" si="0"/>
        <v>1039.36</v>
      </c>
    </row>
    <row r="38" spans="2:11" ht="12.75">
      <c r="B38" s="2"/>
      <c r="J38" s="1"/>
      <c r="K38" s="4"/>
    </row>
    <row r="39" spans="1:11" ht="12.75">
      <c r="A39" t="s">
        <v>13</v>
      </c>
      <c r="B39" s="2"/>
      <c r="D39">
        <f>'Beregninger fra 1.1.2007'!Q12</f>
        <v>17.333356151034</v>
      </c>
      <c r="E39">
        <f>'Beregninger fra 1.1.2007'!R12</f>
        <v>17</v>
      </c>
      <c r="F39">
        <f>D39</f>
        <v>17.333356151034</v>
      </c>
      <c r="G39" s="4">
        <f>F39</f>
        <v>17.333356151034</v>
      </c>
      <c r="H39">
        <f>F39*H2</f>
        <v>17.749356698658815</v>
      </c>
      <c r="I39" s="4">
        <f>H39</f>
        <v>17.749356698658815</v>
      </c>
      <c r="J39" s="1">
        <f t="shared" si="1"/>
        <v>18.015597049138695</v>
      </c>
      <c r="K39" s="4">
        <f t="shared" si="0"/>
        <v>18.015597049138695</v>
      </c>
    </row>
    <row r="40" ht="12.75">
      <c r="B40" s="2"/>
    </row>
  </sheetData>
  <sheetProtection/>
  <printOptions/>
  <pageMargins left="0.7874015748031497" right="0.7874015748031497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6" sqref="A1:IV16384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27</v>
      </c>
      <c r="B1" s="77"/>
      <c r="C1" s="77"/>
      <c r="D1" s="77"/>
      <c r="E1" s="77"/>
      <c r="F1" s="77"/>
      <c r="G1" s="78"/>
    </row>
    <row r="4" spans="1:7" ht="15.75">
      <c r="A4" s="82" t="s">
        <v>15</v>
      </c>
      <c r="B4" s="82" t="s">
        <v>15</v>
      </c>
      <c r="C4" s="82"/>
      <c r="D4" s="82"/>
      <c r="E4" s="82"/>
      <c r="F4" s="82"/>
      <c r="G4" s="82"/>
    </row>
    <row r="6" spans="1:7" ht="12.75">
      <c r="A6" s="13" t="s">
        <v>40</v>
      </c>
      <c r="B6" s="14"/>
      <c r="C6" s="15"/>
      <c r="D6" s="17" t="s">
        <v>26</v>
      </c>
      <c r="E6" s="15"/>
      <c r="F6" s="15"/>
      <c r="G6" s="16"/>
    </row>
    <row r="7" spans="1:7" ht="12.75">
      <c r="A7" s="5" t="s">
        <v>51</v>
      </c>
      <c r="B7" s="18"/>
      <c r="C7" s="19"/>
      <c r="D7" s="19"/>
      <c r="E7" s="19"/>
      <c r="F7" s="19"/>
      <c r="G7" s="20"/>
    </row>
    <row r="8" spans="1:7" ht="12.75">
      <c r="A8" s="5" t="s">
        <v>46</v>
      </c>
      <c r="B8" s="21"/>
      <c r="C8" s="8"/>
      <c r="D8" s="8"/>
      <c r="E8" s="8"/>
      <c r="F8" s="8"/>
      <c r="G8" s="22"/>
    </row>
    <row r="9" spans="1:7" ht="12.75">
      <c r="A9" s="29" t="s">
        <v>47</v>
      </c>
      <c r="B9" s="21" t="s">
        <v>30</v>
      </c>
      <c r="C9" s="8"/>
      <c r="D9" s="8"/>
      <c r="E9" s="8"/>
      <c r="F9" s="8"/>
      <c r="G9" s="22"/>
    </row>
    <row r="10" spans="1:7" ht="12.75">
      <c r="A10" s="29" t="s">
        <v>48</v>
      </c>
      <c r="B10" s="21" t="s">
        <v>31</v>
      </c>
      <c r="C10" s="8"/>
      <c r="D10" s="8"/>
      <c r="E10" s="8"/>
      <c r="F10" s="8"/>
      <c r="G10" s="22"/>
    </row>
    <row r="11" spans="1:7" ht="12.75">
      <c r="A11" s="29" t="s">
        <v>49</v>
      </c>
      <c r="B11" s="21"/>
      <c r="C11" s="8"/>
      <c r="D11" s="8"/>
      <c r="E11" s="8"/>
      <c r="F11" s="8"/>
      <c r="G11" s="22"/>
    </row>
    <row r="12" spans="1:7" ht="12.75">
      <c r="A12" s="29" t="s">
        <v>50</v>
      </c>
      <c r="B12" s="21"/>
      <c r="C12" s="8"/>
      <c r="D12" s="8"/>
      <c r="E12" s="8"/>
      <c r="F12" s="8"/>
      <c r="G12" s="22"/>
    </row>
    <row r="13" spans="1:7" ht="12.75">
      <c r="A13" s="29" t="s">
        <v>25</v>
      </c>
      <c r="B13" s="23"/>
      <c r="C13" s="24"/>
      <c r="D13" s="24"/>
      <c r="E13" s="24"/>
      <c r="F13" s="24"/>
      <c r="G13" s="25"/>
    </row>
    <row r="14" ht="12.75">
      <c r="A14" s="29"/>
    </row>
    <row r="15" spans="1:7" ht="12.75">
      <c r="A15" s="27" t="s">
        <v>16</v>
      </c>
      <c r="B15" s="75">
        <v>2007</v>
      </c>
      <c r="C15" s="75"/>
      <c r="D15" s="75"/>
      <c r="E15" s="75">
        <v>2008</v>
      </c>
      <c r="F15" s="75"/>
      <c r="G15" s="75"/>
    </row>
    <row r="16" spans="1:7" ht="25.5">
      <c r="A16" s="30" t="s">
        <v>41</v>
      </c>
      <c r="B16" s="9"/>
      <c r="C16" s="28">
        <v>105</v>
      </c>
      <c r="D16" s="10"/>
      <c r="E16" s="79" t="s">
        <v>42</v>
      </c>
      <c r="F16" s="80"/>
      <c r="G16" s="81"/>
    </row>
    <row r="17" spans="1:7" ht="12.75">
      <c r="A17" s="30"/>
      <c r="B17" s="8"/>
      <c r="C17" s="11"/>
      <c r="D17" s="8"/>
      <c r="E17" s="31"/>
      <c r="F17" s="32"/>
      <c r="G17" s="32"/>
    </row>
    <row r="18" ht="12.75">
      <c r="F18" s="26"/>
    </row>
    <row r="19" spans="1:7" ht="15.75">
      <c r="A19" s="82" t="s">
        <v>17</v>
      </c>
      <c r="B19" s="82"/>
      <c r="C19" s="82"/>
      <c r="D19" s="82"/>
      <c r="E19" s="82"/>
      <c r="F19" s="82"/>
      <c r="G19" s="82"/>
    </row>
    <row r="20" spans="1:7" ht="15.75">
      <c r="A20" s="6"/>
      <c r="B20" s="6"/>
      <c r="C20" s="6"/>
      <c r="D20" s="6"/>
      <c r="E20" s="6"/>
      <c r="F20" s="6"/>
      <c r="G20" s="6"/>
    </row>
    <row r="21" spans="1:7" ht="12.75">
      <c r="A21" s="7" t="s">
        <v>28</v>
      </c>
      <c r="B21" s="75" t="s">
        <v>29</v>
      </c>
      <c r="C21" s="75"/>
      <c r="D21" s="75"/>
      <c r="E21" s="75" t="s">
        <v>26</v>
      </c>
      <c r="F21" s="75"/>
      <c r="G21" s="75"/>
    </row>
    <row r="22" spans="1:7" ht="12.75">
      <c r="A22" s="5" t="s">
        <v>37</v>
      </c>
      <c r="B22" s="9"/>
      <c r="C22" s="28">
        <v>175</v>
      </c>
      <c r="D22" s="10"/>
      <c r="E22" s="9"/>
      <c r="F22" s="28">
        <v>180</v>
      </c>
      <c r="G22" s="10"/>
    </row>
    <row r="24" spans="1:7" ht="12.75">
      <c r="A24" s="7" t="s">
        <v>2</v>
      </c>
      <c r="B24" s="75" t="s">
        <v>29</v>
      </c>
      <c r="C24" s="75"/>
      <c r="D24" s="75"/>
      <c r="E24" s="75" t="s">
        <v>26</v>
      </c>
      <c r="F24" s="75"/>
      <c r="G24" s="75"/>
    </row>
    <row r="25" spans="1:7" ht="12.75">
      <c r="A25" s="5" t="s">
        <v>18</v>
      </c>
      <c r="B25" s="74">
        <v>180</v>
      </c>
      <c r="C25" s="74"/>
      <c r="D25" s="74"/>
      <c r="E25" s="74">
        <v>185</v>
      </c>
      <c r="F25" s="74"/>
      <c r="G25" s="74"/>
    </row>
    <row r="26" spans="1:7" ht="12.75">
      <c r="A26" s="5" t="s">
        <v>19</v>
      </c>
      <c r="B26" s="74">
        <v>540</v>
      </c>
      <c r="C26" s="74"/>
      <c r="D26" s="74"/>
      <c r="E26" s="74">
        <v>555</v>
      </c>
      <c r="F26" s="74"/>
      <c r="G26" s="74"/>
    </row>
    <row r="27" spans="1:7" ht="12.75">
      <c r="A27" s="5" t="s">
        <v>20</v>
      </c>
      <c r="B27" s="74">
        <v>720</v>
      </c>
      <c r="C27" s="74"/>
      <c r="D27" s="74"/>
      <c r="E27" s="74">
        <v>740</v>
      </c>
      <c r="F27" s="74"/>
      <c r="G27" s="74"/>
    </row>
    <row r="28" spans="4:7" ht="12.75">
      <c r="D28" s="11"/>
      <c r="E28" s="12"/>
      <c r="F28" s="12"/>
      <c r="G28" s="11"/>
    </row>
    <row r="29" spans="1:7" ht="12.75">
      <c r="A29" s="7" t="s">
        <v>45</v>
      </c>
      <c r="B29" s="75" t="s">
        <v>29</v>
      </c>
      <c r="C29" s="75"/>
      <c r="D29" s="75"/>
      <c r="E29" s="75" t="s">
        <v>26</v>
      </c>
      <c r="F29" s="75"/>
      <c r="G29" s="75"/>
    </row>
    <row r="30" spans="1:7" ht="25.5">
      <c r="A30" s="30" t="s">
        <v>44</v>
      </c>
      <c r="B30" s="9"/>
      <c r="C30" s="28">
        <v>45</v>
      </c>
      <c r="D30" s="10"/>
      <c r="E30" s="9"/>
      <c r="F30" s="28">
        <v>46</v>
      </c>
      <c r="G30" s="10"/>
    </row>
    <row r="31" spans="4:7" ht="12.75">
      <c r="D31" s="11"/>
      <c r="E31" s="12"/>
      <c r="F31" s="12"/>
      <c r="G31" s="11"/>
    </row>
    <row r="32" spans="1:7" ht="12.75">
      <c r="A32" s="7" t="s">
        <v>21</v>
      </c>
      <c r="B32" s="75" t="s">
        <v>29</v>
      </c>
      <c r="C32" s="75"/>
      <c r="D32" s="75"/>
      <c r="E32" s="75" t="s">
        <v>26</v>
      </c>
      <c r="F32" s="75"/>
      <c r="G32" s="75"/>
    </row>
    <row r="33" spans="1:7" ht="12.75">
      <c r="A33" s="5" t="s">
        <v>39</v>
      </c>
      <c r="B33" s="74">
        <v>30</v>
      </c>
      <c r="C33" s="74"/>
      <c r="D33" s="74"/>
      <c r="E33" s="74">
        <v>31</v>
      </c>
      <c r="F33" s="74"/>
      <c r="G33" s="74"/>
    </row>
    <row r="34" spans="2:7" ht="12.75">
      <c r="B34" s="11"/>
      <c r="C34" s="11"/>
      <c r="D34" s="11"/>
      <c r="E34" s="11"/>
      <c r="F34" s="11"/>
      <c r="G34" s="11"/>
    </row>
    <row r="35" spans="1:7" ht="12.75">
      <c r="A35" s="7" t="s">
        <v>43</v>
      </c>
      <c r="B35" s="75" t="s">
        <v>29</v>
      </c>
      <c r="C35" s="75"/>
      <c r="D35" s="75"/>
      <c r="E35" s="75" t="s">
        <v>26</v>
      </c>
      <c r="F35" s="75"/>
      <c r="G35" s="75"/>
    </row>
    <row r="36" spans="1:7" ht="12.75">
      <c r="A36" s="5" t="s">
        <v>38</v>
      </c>
      <c r="B36" s="9"/>
      <c r="C36" s="28">
        <v>15</v>
      </c>
      <c r="D36" s="10"/>
      <c r="E36" s="9"/>
      <c r="F36" s="28">
        <v>15</v>
      </c>
      <c r="G36" s="10"/>
    </row>
    <row r="38" spans="1:7" ht="12.75">
      <c r="A38" s="7" t="s">
        <v>22</v>
      </c>
      <c r="B38" s="75">
        <v>2007</v>
      </c>
      <c r="C38" s="75"/>
      <c r="D38" s="75"/>
      <c r="E38" s="75">
        <v>2008</v>
      </c>
      <c r="F38" s="75"/>
      <c r="G38" s="75"/>
    </row>
    <row r="39" spans="1:7" ht="12.75">
      <c r="A39" s="5" t="s">
        <v>23</v>
      </c>
      <c r="B39" s="9"/>
      <c r="C39" s="28">
        <v>178</v>
      </c>
      <c r="D39" s="10"/>
      <c r="E39" s="9"/>
      <c r="F39" s="28">
        <v>183</v>
      </c>
      <c r="G39" s="10"/>
    </row>
    <row r="40" spans="1:7" ht="12.75">
      <c r="A40" s="5" t="s">
        <v>24</v>
      </c>
      <c r="B40" s="9"/>
      <c r="C40" s="28">
        <v>81</v>
      </c>
      <c r="D40" s="10"/>
      <c r="E40" s="9"/>
      <c r="F40" s="28">
        <v>83</v>
      </c>
      <c r="G40" s="10"/>
    </row>
  </sheetData>
  <sheetProtection/>
  <mergeCells count="26">
    <mergeCell ref="B38:D38"/>
    <mergeCell ref="E38:G38"/>
    <mergeCell ref="A1:G1"/>
    <mergeCell ref="B29:D29"/>
    <mergeCell ref="E29:G29"/>
    <mergeCell ref="B35:D35"/>
    <mergeCell ref="E35:G35"/>
    <mergeCell ref="E16:G16"/>
    <mergeCell ref="A4:G4"/>
    <mergeCell ref="A19:G19"/>
    <mergeCell ref="B21:D21"/>
    <mergeCell ref="E21:G21"/>
    <mergeCell ref="B26:D26"/>
    <mergeCell ref="E26:G26"/>
    <mergeCell ref="B24:D24"/>
    <mergeCell ref="E24:G24"/>
    <mergeCell ref="B33:D33"/>
    <mergeCell ref="E33:G33"/>
    <mergeCell ref="B15:D15"/>
    <mergeCell ref="E15:G15"/>
    <mergeCell ref="B27:D27"/>
    <mergeCell ref="E27:G27"/>
    <mergeCell ref="B32:D32"/>
    <mergeCell ref="E32:G32"/>
    <mergeCell ref="B25:D25"/>
    <mergeCell ref="E25:G25"/>
  </mergeCells>
  <printOptions/>
  <pageMargins left="0.5905511811023623" right="0.7874015748031497" top="1.5748031496062993" bottom="0.984251968503937" header="0.5118110236220472" footer="0.5118110236220472"/>
  <pageSetup horizontalDpi="600" verticalDpi="600" orientation="portrait" paperSize="9" r:id="rId1"/>
  <headerFooter alignWithMargins="0">
    <oddFooter>&amp;Ldokument 142459 (11666)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82</v>
      </c>
      <c r="B1" s="77"/>
      <c r="C1" s="77"/>
      <c r="D1" s="77"/>
      <c r="E1" s="77"/>
      <c r="F1" s="77"/>
      <c r="G1" s="78"/>
    </row>
    <row r="3" spans="1:7" ht="15.75">
      <c r="A3" s="82" t="s">
        <v>15</v>
      </c>
      <c r="B3" s="82" t="s">
        <v>15</v>
      </c>
      <c r="C3" s="82"/>
      <c r="D3" s="82"/>
      <c r="E3" s="82"/>
      <c r="F3" s="82"/>
      <c r="G3" s="82"/>
    </row>
    <row r="4" spans="1:7" ht="15.75">
      <c r="A4" s="6"/>
      <c r="B4" s="6"/>
      <c r="C4" s="6"/>
      <c r="D4" s="6"/>
      <c r="E4" s="6"/>
      <c r="F4" s="6"/>
      <c r="G4" s="6"/>
    </row>
    <row r="5" spans="1:7" ht="12.75">
      <c r="A5" s="83" t="s">
        <v>81</v>
      </c>
      <c r="B5" s="84"/>
      <c r="C5" s="84"/>
      <c r="D5" s="84"/>
      <c r="E5" s="84"/>
      <c r="F5" s="84"/>
      <c r="G5" s="84"/>
    </row>
    <row r="6" spans="1:7" ht="12.75">
      <c r="A6" s="30"/>
      <c r="B6" s="39"/>
      <c r="C6" s="39"/>
      <c r="D6" s="39"/>
      <c r="E6" s="39"/>
      <c r="F6" s="39"/>
      <c r="G6" s="39"/>
    </row>
    <row r="7" spans="1:7" ht="12.75">
      <c r="A7" s="13" t="s">
        <v>83</v>
      </c>
      <c r="B7" s="14"/>
      <c r="C7" s="17" t="s">
        <v>26</v>
      </c>
      <c r="D7" s="16"/>
      <c r="E7" s="15"/>
      <c r="F7" s="17" t="s">
        <v>80</v>
      </c>
      <c r="G7" s="16"/>
    </row>
    <row r="8" spans="1:7" ht="12.75">
      <c r="A8" s="5" t="s">
        <v>65</v>
      </c>
      <c r="B8" s="18" t="s">
        <v>77</v>
      </c>
      <c r="C8" s="19"/>
      <c r="D8" s="20"/>
      <c r="E8" s="9"/>
      <c r="F8" s="40">
        <v>800</v>
      </c>
      <c r="G8" s="10"/>
    </row>
    <row r="9" spans="1:7" ht="12.75">
      <c r="A9" s="5" t="s">
        <v>84</v>
      </c>
      <c r="B9" s="21" t="s">
        <v>78</v>
      </c>
      <c r="C9" s="8"/>
      <c r="D9" s="22"/>
      <c r="E9" s="9"/>
      <c r="F9" s="40">
        <v>600</v>
      </c>
      <c r="G9" s="10"/>
    </row>
    <row r="10" spans="1:7" ht="12.75">
      <c r="A10" s="5" t="s">
        <v>53</v>
      </c>
      <c r="B10" s="21" t="s">
        <v>79</v>
      </c>
      <c r="C10" s="8"/>
      <c r="D10" s="22"/>
      <c r="E10" s="9"/>
      <c r="F10" s="40">
        <v>400</v>
      </c>
      <c r="G10" s="10"/>
    </row>
    <row r="11" spans="1:7" ht="12.75">
      <c r="A11" s="29" t="s">
        <v>85</v>
      </c>
      <c r="B11" s="23"/>
      <c r="C11" s="24"/>
      <c r="D11" s="25"/>
      <c r="E11" s="24"/>
      <c r="F11" s="37">
        <v>250</v>
      </c>
      <c r="G11" s="25"/>
    </row>
    <row r="12" ht="12.75">
      <c r="A12" s="29"/>
    </row>
    <row r="13" spans="1:7" ht="12.75">
      <c r="A13" s="13" t="s">
        <v>75</v>
      </c>
      <c r="B13" s="75">
        <v>2007</v>
      </c>
      <c r="C13" s="75"/>
      <c r="D13" s="75"/>
      <c r="E13" s="75">
        <v>2008</v>
      </c>
      <c r="F13" s="75"/>
      <c r="G13" s="75"/>
    </row>
    <row r="14" spans="1:7" ht="12.75">
      <c r="A14" s="38" t="s">
        <v>16</v>
      </c>
      <c r="B14" s="9"/>
      <c r="C14" s="28">
        <v>105</v>
      </c>
      <c r="D14" s="10"/>
      <c r="E14" s="79">
        <v>108.35</v>
      </c>
      <c r="F14" s="80"/>
      <c r="G14" s="81"/>
    </row>
    <row r="15" spans="1:7" ht="12.75">
      <c r="A15" s="30"/>
      <c r="B15" s="8"/>
      <c r="C15" s="11"/>
      <c r="D15" s="8"/>
      <c r="E15" s="31"/>
      <c r="F15" s="32"/>
      <c r="G15" s="32"/>
    </row>
    <row r="16" ht="12.75">
      <c r="F16" s="26"/>
    </row>
    <row r="17" spans="1:7" ht="15.75">
      <c r="A17" s="82" t="s">
        <v>17</v>
      </c>
      <c r="B17" s="82"/>
      <c r="C17" s="82"/>
      <c r="D17" s="82"/>
      <c r="E17" s="82"/>
      <c r="F17" s="82"/>
      <c r="G17" s="82"/>
    </row>
    <row r="18" spans="1:7" ht="15.75">
      <c r="A18" s="6"/>
      <c r="B18" s="6"/>
      <c r="C18" s="6"/>
      <c r="D18" s="6"/>
      <c r="E18" s="6"/>
      <c r="F18" s="6"/>
      <c r="G18" s="6"/>
    </row>
    <row r="19" spans="1:7" ht="12.75">
      <c r="A19" s="7" t="s">
        <v>28</v>
      </c>
      <c r="B19" s="75" t="s">
        <v>26</v>
      </c>
      <c r="C19" s="75"/>
      <c r="D19" s="75"/>
      <c r="E19" s="75" t="s">
        <v>80</v>
      </c>
      <c r="F19" s="75"/>
      <c r="G19" s="75"/>
    </row>
    <row r="20" spans="1:7" ht="12.75">
      <c r="A20" s="5" t="s">
        <v>37</v>
      </c>
      <c r="B20" s="9"/>
      <c r="C20" s="28">
        <v>180</v>
      </c>
      <c r="D20" s="10"/>
      <c r="E20" s="9"/>
      <c r="F20" s="28">
        <v>186</v>
      </c>
      <c r="G20" s="10"/>
    </row>
    <row r="22" spans="1:7" ht="12.75">
      <c r="A22" s="7" t="s">
        <v>2</v>
      </c>
      <c r="B22" s="75" t="s">
        <v>26</v>
      </c>
      <c r="C22" s="75"/>
      <c r="D22" s="75"/>
      <c r="E22" s="75" t="s">
        <v>80</v>
      </c>
      <c r="F22" s="75"/>
      <c r="G22" s="75"/>
    </row>
    <row r="23" spans="1:7" ht="12.75">
      <c r="A23" s="5" t="s">
        <v>18</v>
      </c>
      <c r="B23" s="74">
        <v>185</v>
      </c>
      <c r="C23" s="74"/>
      <c r="D23" s="74"/>
      <c r="E23" s="74">
        <v>191</v>
      </c>
      <c r="F23" s="74"/>
      <c r="G23" s="74"/>
    </row>
    <row r="24" spans="1:7" ht="12.75">
      <c r="A24" s="5" t="s">
        <v>19</v>
      </c>
      <c r="B24" s="74">
        <v>555</v>
      </c>
      <c r="C24" s="74"/>
      <c r="D24" s="74"/>
      <c r="E24" s="74">
        <v>573</v>
      </c>
      <c r="F24" s="74"/>
      <c r="G24" s="74"/>
    </row>
    <row r="25" spans="1:7" ht="12.75">
      <c r="A25" s="5" t="s">
        <v>20</v>
      </c>
      <c r="B25" s="74">
        <v>740</v>
      </c>
      <c r="C25" s="74"/>
      <c r="D25" s="74"/>
      <c r="E25" s="74">
        <v>764</v>
      </c>
      <c r="F25" s="74"/>
      <c r="G25" s="74"/>
    </row>
    <row r="26" spans="4:7" ht="12.75">
      <c r="D26" s="11"/>
      <c r="E26" s="12"/>
      <c r="F26" s="12"/>
      <c r="G26" s="11"/>
    </row>
    <row r="27" spans="1:7" ht="12.75">
      <c r="A27" s="7" t="s">
        <v>45</v>
      </c>
      <c r="B27" s="75" t="s">
        <v>26</v>
      </c>
      <c r="C27" s="75"/>
      <c r="D27" s="75"/>
      <c r="E27" s="75" t="s">
        <v>80</v>
      </c>
      <c r="F27" s="75"/>
      <c r="G27" s="75"/>
    </row>
    <row r="28" spans="1:7" ht="25.5">
      <c r="A28" s="30" t="s">
        <v>44</v>
      </c>
      <c r="B28" s="9"/>
      <c r="C28" s="28">
        <v>46</v>
      </c>
      <c r="D28" s="10"/>
      <c r="E28" s="9"/>
      <c r="F28" s="28">
        <v>48</v>
      </c>
      <c r="G28" s="10"/>
    </row>
    <row r="29" spans="4:7" ht="12.75">
      <c r="D29" s="11"/>
      <c r="E29" s="12"/>
      <c r="F29" s="12"/>
      <c r="G29" s="11"/>
    </row>
    <row r="30" spans="1:7" ht="12.75">
      <c r="A30" s="7" t="s">
        <v>21</v>
      </c>
      <c r="B30" s="75" t="s">
        <v>26</v>
      </c>
      <c r="C30" s="75"/>
      <c r="D30" s="75"/>
      <c r="E30" s="75" t="s">
        <v>80</v>
      </c>
      <c r="F30" s="75"/>
      <c r="G30" s="75"/>
    </row>
    <row r="31" spans="1:7" ht="12.75">
      <c r="A31" s="5" t="s">
        <v>39</v>
      </c>
      <c r="B31" s="74">
        <v>31</v>
      </c>
      <c r="C31" s="74"/>
      <c r="D31" s="74"/>
      <c r="E31" s="88">
        <v>32</v>
      </c>
      <c r="F31" s="89"/>
      <c r="G31" s="90"/>
    </row>
    <row r="32" spans="2:7" ht="12.75">
      <c r="B32" s="11"/>
      <c r="C32" s="11"/>
      <c r="D32" s="11"/>
      <c r="E32" s="11"/>
      <c r="F32" s="11"/>
      <c r="G32" s="11"/>
    </row>
    <row r="33" spans="1:7" ht="12.75">
      <c r="A33" s="7" t="s">
        <v>43</v>
      </c>
      <c r="B33" s="75" t="s">
        <v>26</v>
      </c>
      <c r="C33" s="75"/>
      <c r="D33" s="75"/>
      <c r="E33" s="75" t="s">
        <v>80</v>
      </c>
      <c r="F33" s="75"/>
      <c r="G33" s="75"/>
    </row>
    <row r="34" spans="1:7" ht="12.75">
      <c r="A34" s="5" t="s">
        <v>38</v>
      </c>
      <c r="B34" s="9"/>
      <c r="C34" s="28">
        <v>15</v>
      </c>
      <c r="D34" s="10"/>
      <c r="E34" s="9"/>
      <c r="F34" s="28">
        <v>16</v>
      </c>
      <c r="G34" s="10"/>
    </row>
    <row r="36" spans="1:7" ht="12.75">
      <c r="A36" s="7" t="s">
        <v>22</v>
      </c>
      <c r="B36" s="75">
        <v>2008</v>
      </c>
      <c r="C36" s="75"/>
      <c r="D36" s="75"/>
      <c r="E36" s="85">
        <v>2009</v>
      </c>
      <c r="F36" s="86"/>
      <c r="G36" s="87"/>
    </row>
    <row r="37" spans="1:7" ht="12.75">
      <c r="A37" s="5" t="s">
        <v>23</v>
      </c>
      <c r="B37" s="9"/>
      <c r="C37" s="28">
        <v>183</v>
      </c>
      <c r="D37" s="10"/>
      <c r="E37" s="9"/>
      <c r="F37" s="28">
        <v>189</v>
      </c>
      <c r="G37" s="10"/>
    </row>
    <row r="38" spans="1:7" ht="12.75">
      <c r="A38" s="5" t="s">
        <v>24</v>
      </c>
      <c r="B38" s="9"/>
      <c r="C38" s="28">
        <v>83</v>
      </c>
      <c r="D38" s="10"/>
      <c r="E38" s="9"/>
      <c r="F38" s="28">
        <v>86</v>
      </c>
      <c r="G38" s="10"/>
    </row>
  </sheetData>
  <sheetProtection/>
  <mergeCells count="27">
    <mergeCell ref="E33:G33"/>
    <mergeCell ref="B27:D27"/>
    <mergeCell ref="E27:G27"/>
    <mergeCell ref="B30:D30"/>
    <mergeCell ref="E30:G30"/>
    <mergeCell ref="B24:D24"/>
    <mergeCell ref="E24:G24"/>
    <mergeCell ref="B25:D25"/>
    <mergeCell ref="E25:G25"/>
    <mergeCell ref="B36:D36"/>
    <mergeCell ref="E36:G36"/>
    <mergeCell ref="B31:D31"/>
    <mergeCell ref="E31:G31"/>
    <mergeCell ref="B33:D33"/>
    <mergeCell ref="B19:D19"/>
    <mergeCell ref="E19:G19"/>
    <mergeCell ref="B22:D22"/>
    <mergeCell ref="E22:G22"/>
    <mergeCell ref="B23:D23"/>
    <mergeCell ref="E23:G23"/>
    <mergeCell ref="A1:G1"/>
    <mergeCell ref="A3:G3"/>
    <mergeCell ref="B13:D13"/>
    <mergeCell ref="E13:G13"/>
    <mergeCell ref="E14:G14"/>
    <mergeCell ref="A17:G17"/>
    <mergeCell ref="A5:G5"/>
  </mergeCells>
  <printOptions/>
  <pageMargins left="0.5905511811023623" right="0.3937007874015748" top="1.5748031496062993" bottom="0.984251968503937" header="0.5118110236220472" footer="0.5118110236220472"/>
  <pageSetup horizontalDpi="600" verticalDpi="600" orientation="portrait" paperSize="9" r:id="rId1"/>
  <headerFooter alignWithMargins="0">
    <oddFooter>&amp;L142459 (11666)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K33" sqref="K33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89</v>
      </c>
      <c r="B1" s="77"/>
      <c r="C1" s="77"/>
      <c r="D1" s="77"/>
      <c r="E1" s="77"/>
      <c r="F1" s="77"/>
      <c r="G1" s="78"/>
    </row>
    <row r="3" spans="1:7" ht="15.75">
      <c r="A3" s="82" t="s">
        <v>15</v>
      </c>
      <c r="B3" s="82" t="s">
        <v>15</v>
      </c>
      <c r="C3" s="82"/>
      <c r="D3" s="82"/>
      <c r="E3" s="82"/>
      <c r="F3" s="82"/>
      <c r="G3" s="82"/>
    </row>
    <row r="4" spans="1:7" ht="15.75">
      <c r="A4" s="6"/>
      <c r="B4" s="6"/>
      <c r="C4" s="6"/>
      <c r="D4" s="6"/>
      <c r="E4" s="6"/>
      <c r="F4" s="6"/>
      <c r="G4" s="6"/>
    </row>
    <row r="5" spans="1:7" ht="12.75">
      <c r="A5" s="83" t="s">
        <v>81</v>
      </c>
      <c r="B5" s="84"/>
      <c r="C5" s="84"/>
      <c r="D5" s="84"/>
      <c r="E5" s="84"/>
      <c r="F5" s="84"/>
      <c r="G5" s="84"/>
    </row>
    <row r="6" spans="1:7" ht="12.75">
      <c r="A6" s="30"/>
      <c r="B6" s="39"/>
      <c r="C6" s="39"/>
      <c r="D6" s="39"/>
      <c r="E6" s="39"/>
      <c r="F6" s="39"/>
      <c r="G6" s="39"/>
    </row>
    <row r="7" spans="1:7" ht="12.75">
      <c r="A7" s="13" t="s">
        <v>83</v>
      </c>
      <c r="B7" s="14"/>
      <c r="C7" s="17" t="s">
        <v>80</v>
      </c>
      <c r="D7" s="16"/>
      <c r="E7" s="15"/>
      <c r="F7" s="17" t="s">
        <v>88</v>
      </c>
      <c r="G7" s="16"/>
    </row>
    <row r="8" spans="1:7" ht="12.75">
      <c r="A8" s="5" t="s">
        <v>65</v>
      </c>
      <c r="B8" s="9"/>
      <c r="C8" s="40">
        <v>800</v>
      </c>
      <c r="D8" s="10"/>
      <c r="E8" s="9"/>
      <c r="F8" s="40">
        <v>836</v>
      </c>
      <c r="G8" s="10"/>
    </row>
    <row r="9" spans="1:7" ht="12.75">
      <c r="A9" s="5" t="s">
        <v>84</v>
      </c>
      <c r="B9" s="9"/>
      <c r="C9" s="40">
        <v>600</v>
      </c>
      <c r="D9" s="10"/>
      <c r="E9" s="9"/>
      <c r="F9" s="40">
        <v>627</v>
      </c>
      <c r="G9" s="10"/>
    </row>
    <row r="10" spans="1:7" ht="12.75">
      <c r="A10" s="5" t="s">
        <v>53</v>
      </c>
      <c r="B10" s="9"/>
      <c r="C10" s="40">
        <v>400</v>
      </c>
      <c r="D10" s="10"/>
      <c r="E10" s="9"/>
      <c r="F10" s="40">
        <v>418</v>
      </c>
      <c r="G10" s="10"/>
    </row>
    <row r="11" spans="1:7" ht="12.75">
      <c r="A11" s="29" t="s">
        <v>85</v>
      </c>
      <c r="B11" s="9"/>
      <c r="C11" s="40">
        <v>250</v>
      </c>
      <c r="D11" s="10"/>
      <c r="E11" s="24"/>
      <c r="F11" s="37">
        <v>261</v>
      </c>
      <c r="G11" s="25"/>
    </row>
    <row r="12" ht="12.75">
      <c r="A12" s="29"/>
    </row>
    <row r="13" spans="1:7" ht="12.75">
      <c r="A13" s="13" t="s">
        <v>75</v>
      </c>
      <c r="B13" s="75">
        <v>2008</v>
      </c>
      <c r="C13" s="75"/>
      <c r="D13" s="75"/>
      <c r="E13" s="75">
        <v>2009</v>
      </c>
      <c r="F13" s="75"/>
      <c r="G13" s="75"/>
    </row>
    <row r="14" spans="1:7" ht="12.75">
      <c r="A14" s="38" t="s">
        <v>16</v>
      </c>
      <c r="B14" s="79">
        <v>108.35</v>
      </c>
      <c r="C14" s="80"/>
      <c r="D14" s="81"/>
      <c r="E14" s="79">
        <v>113.25</v>
      </c>
      <c r="F14" s="80"/>
      <c r="G14" s="81"/>
    </row>
    <row r="15" spans="1:7" ht="12.75">
      <c r="A15" s="30"/>
      <c r="B15" s="8"/>
      <c r="C15" s="11"/>
      <c r="D15" s="8"/>
      <c r="E15" s="31"/>
      <c r="F15" s="32"/>
      <c r="G15" s="32"/>
    </row>
    <row r="16" ht="12.75">
      <c r="F16" s="26"/>
    </row>
    <row r="17" spans="1:7" ht="15.75">
      <c r="A17" s="82" t="s">
        <v>17</v>
      </c>
      <c r="B17" s="82"/>
      <c r="C17" s="82"/>
      <c r="D17" s="82"/>
      <c r="E17" s="82"/>
      <c r="F17" s="82"/>
      <c r="G17" s="82"/>
    </row>
    <row r="18" spans="1:7" ht="15.75">
      <c r="A18" s="6"/>
      <c r="B18" s="6"/>
      <c r="C18" s="6"/>
      <c r="D18" s="6"/>
      <c r="E18" s="6"/>
      <c r="F18" s="6"/>
      <c r="G18" s="6"/>
    </row>
    <row r="19" spans="1:7" ht="12.75">
      <c r="A19" s="7" t="s">
        <v>28</v>
      </c>
      <c r="B19" s="75" t="s">
        <v>80</v>
      </c>
      <c r="C19" s="75"/>
      <c r="D19" s="75"/>
      <c r="E19" s="75" t="s">
        <v>88</v>
      </c>
      <c r="F19" s="75"/>
      <c r="G19" s="75"/>
    </row>
    <row r="20" spans="1:7" ht="12.75">
      <c r="A20" s="5" t="s">
        <v>37</v>
      </c>
      <c r="B20" s="9"/>
      <c r="C20" s="28">
        <v>186</v>
      </c>
      <c r="D20" s="10"/>
      <c r="E20" s="9"/>
      <c r="F20" s="28">
        <v>194</v>
      </c>
      <c r="G20" s="10"/>
    </row>
    <row r="22" spans="1:7" ht="12.75">
      <c r="A22" s="7" t="s">
        <v>2</v>
      </c>
      <c r="B22" s="75" t="s">
        <v>80</v>
      </c>
      <c r="C22" s="75"/>
      <c r="D22" s="75"/>
      <c r="E22" s="75" t="s">
        <v>88</v>
      </c>
      <c r="F22" s="75"/>
      <c r="G22" s="75"/>
    </row>
    <row r="23" spans="1:7" ht="12.75">
      <c r="A23" s="5" t="s">
        <v>18</v>
      </c>
      <c r="B23" s="74">
        <v>191</v>
      </c>
      <c r="C23" s="74"/>
      <c r="D23" s="74"/>
      <c r="E23" s="74">
        <v>200</v>
      </c>
      <c r="F23" s="74"/>
      <c r="G23" s="74"/>
    </row>
    <row r="24" spans="1:7" ht="12.75">
      <c r="A24" s="5" t="s">
        <v>19</v>
      </c>
      <c r="B24" s="74">
        <v>573</v>
      </c>
      <c r="C24" s="74"/>
      <c r="D24" s="74"/>
      <c r="E24" s="74">
        <v>600</v>
      </c>
      <c r="F24" s="74"/>
      <c r="G24" s="74"/>
    </row>
    <row r="25" spans="1:7" ht="12.75">
      <c r="A25" s="5" t="s">
        <v>20</v>
      </c>
      <c r="B25" s="74">
        <v>764</v>
      </c>
      <c r="C25" s="74"/>
      <c r="D25" s="74"/>
      <c r="E25" s="74">
        <v>800</v>
      </c>
      <c r="F25" s="74"/>
      <c r="G25" s="74"/>
    </row>
    <row r="26" spans="2:7" ht="12.75">
      <c r="B26" s="12"/>
      <c r="C26" s="12"/>
      <c r="D26" s="11"/>
      <c r="E26" s="12"/>
      <c r="F26" s="12"/>
      <c r="G26" s="11"/>
    </row>
    <row r="27" spans="1:7" ht="12.75">
      <c r="A27" s="7" t="s">
        <v>45</v>
      </c>
      <c r="B27" s="75" t="s">
        <v>80</v>
      </c>
      <c r="C27" s="75"/>
      <c r="D27" s="75"/>
      <c r="E27" s="75" t="s">
        <v>88</v>
      </c>
      <c r="F27" s="75"/>
      <c r="G27" s="75"/>
    </row>
    <row r="28" spans="1:7" ht="27.75" customHeight="1">
      <c r="A28" s="30" t="s">
        <v>90</v>
      </c>
      <c r="B28" s="9"/>
      <c r="C28" s="28">
        <v>48</v>
      </c>
      <c r="D28" s="10"/>
      <c r="E28" s="9"/>
      <c r="F28" s="28">
        <v>50</v>
      </c>
      <c r="G28" s="10"/>
    </row>
    <row r="29" spans="2:7" ht="12.75">
      <c r="B29" s="12"/>
      <c r="C29" s="12"/>
      <c r="D29" s="11"/>
      <c r="E29" s="12"/>
      <c r="F29" s="12"/>
      <c r="G29" s="11"/>
    </row>
    <row r="30" spans="1:7" ht="12.75">
      <c r="A30" s="7" t="s">
        <v>21</v>
      </c>
      <c r="B30" s="75" t="s">
        <v>80</v>
      </c>
      <c r="C30" s="75"/>
      <c r="D30" s="75"/>
      <c r="E30" s="75" t="s">
        <v>88</v>
      </c>
      <c r="F30" s="75"/>
      <c r="G30" s="75"/>
    </row>
    <row r="31" spans="1:7" ht="12.75">
      <c r="A31" s="5" t="s">
        <v>39</v>
      </c>
      <c r="B31" s="88">
        <v>32</v>
      </c>
      <c r="C31" s="89"/>
      <c r="D31" s="90"/>
      <c r="E31" s="88">
        <v>33</v>
      </c>
      <c r="F31" s="89"/>
      <c r="G31" s="90"/>
    </row>
    <row r="32" spans="2:7" ht="12.75">
      <c r="B32" s="11"/>
      <c r="C32" s="11"/>
      <c r="D32" s="11"/>
      <c r="E32" s="11"/>
      <c r="F32" s="11"/>
      <c r="G32" s="11"/>
    </row>
    <row r="33" spans="1:7" ht="12.75">
      <c r="A33" s="7" t="s">
        <v>43</v>
      </c>
      <c r="B33" s="75" t="s">
        <v>80</v>
      </c>
      <c r="C33" s="75"/>
      <c r="D33" s="75"/>
      <c r="E33" s="75" t="s">
        <v>88</v>
      </c>
      <c r="F33" s="75"/>
      <c r="G33" s="75"/>
    </row>
    <row r="34" spans="1:7" ht="12.75">
      <c r="A34" s="5" t="s">
        <v>38</v>
      </c>
      <c r="B34" s="9"/>
      <c r="C34" s="28">
        <v>16</v>
      </c>
      <c r="D34" s="10"/>
      <c r="E34" s="9"/>
      <c r="F34" s="28">
        <v>17</v>
      </c>
      <c r="G34" s="10"/>
    </row>
    <row r="36" spans="1:7" ht="12.75">
      <c r="A36" s="7" t="s">
        <v>22</v>
      </c>
      <c r="B36" s="85">
        <v>2009</v>
      </c>
      <c r="C36" s="86"/>
      <c r="D36" s="87"/>
      <c r="E36" s="85">
        <v>2010</v>
      </c>
      <c r="F36" s="86"/>
      <c r="G36" s="87"/>
    </row>
    <row r="37" spans="1:7" ht="12.75">
      <c r="A37" s="5" t="s">
        <v>23</v>
      </c>
      <c r="B37" s="9"/>
      <c r="C37" s="28">
        <v>189</v>
      </c>
      <c r="D37" s="10"/>
      <c r="E37" s="9"/>
      <c r="F37" s="28">
        <v>198</v>
      </c>
      <c r="G37" s="10"/>
    </row>
    <row r="38" spans="1:7" ht="12.75">
      <c r="A38" s="5" t="s">
        <v>24</v>
      </c>
      <c r="B38" s="9"/>
      <c r="C38" s="28">
        <v>86</v>
      </c>
      <c r="D38" s="10"/>
      <c r="E38" s="9"/>
      <c r="F38" s="28">
        <v>90</v>
      </c>
      <c r="G38" s="10"/>
    </row>
  </sheetData>
  <sheetProtection/>
  <mergeCells count="28">
    <mergeCell ref="A1:G1"/>
    <mergeCell ref="A3:G3"/>
    <mergeCell ref="A5:G5"/>
    <mergeCell ref="B13:D13"/>
    <mergeCell ref="E13:G13"/>
    <mergeCell ref="B22:D22"/>
    <mergeCell ref="E22:G22"/>
    <mergeCell ref="B23:D23"/>
    <mergeCell ref="E23:G23"/>
    <mergeCell ref="E14:G14"/>
    <mergeCell ref="A17:G17"/>
    <mergeCell ref="B19:D19"/>
    <mergeCell ref="E19:G19"/>
    <mergeCell ref="B14:D14"/>
    <mergeCell ref="B27:D27"/>
    <mergeCell ref="E27:G27"/>
    <mergeCell ref="B30:D30"/>
    <mergeCell ref="E30:G30"/>
    <mergeCell ref="B24:D24"/>
    <mergeCell ref="E24:G24"/>
    <mergeCell ref="B25:D25"/>
    <mergeCell ref="E25:G25"/>
    <mergeCell ref="B36:D36"/>
    <mergeCell ref="E36:G36"/>
    <mergeCell ref="B31:D31"/>
    <mergeCell ref="E31:G31"/>
    <mergeCell ref="B33:D33"/>
    <mergeCell ref="E33:G33"/>
  </mergeCells>
  <printOptions/>
  <pageMargins left="0.5905511811023623" right="0.3937007874015748" top="1.5748031496062993" bottom="0.984251968503937" header="0.5118110236220472" footer="0.5118110236220472"/>
  <pageSetup horizontalDpi="600" verticalDpi="600" orientation="portrait" paperSize="9" r:id="rId1"/>
  <headerFooter alignWithMargins="0">
    <oddFooter>&amp;Ldokument 142459 (11666)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8">
      <selection activeCell="A49" sqref="A49:G51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103</v>
      </c>
      <c r="B1" s="77"/>
      <c r="C1" s="77"/>
      <c r="D1" s="77"/>
      <c r="E1" s="77"/>
      <c r="F1" s="77"/>
      <c r="G1" s="78"/>
    </row>
    <row r="3" spans="1:7" ht="15.75">
      <c r="A3" s="82" t="s">
        <v>15</v>
      </c>
      <c r="B3" s="82" t="s">
        <v>15</v>
      </c>
      <c r="C3" s="82"/>
      <c r="D3" s="82"/>
      <c r="E3" s="82"/>
      <c r="F3" s="82"/>
      <c r="G3" s="82"/>
    </row>
    <row r="4" spans="1:7" ht="12.75">
      <c r="A4" s="55"/>
      <c r="B4" s="55"/>
      <c r="C4" s="55"/>
      <c r="D4" s="55"/>
      <c r="E4" s="55"/>
      <c r="F4" s="55"/>
      <c r="G4" s="55"/>
    </row>
    <row r="5" spans="1:7" ht="12.75" customHeight="1">
      <c r="A5" s="83" t="s">
        <v>81</v>
      </c>
      <c r="B5" s="84"/>
      <c r="C5" s="84"/>
      <c r="D5" s="84"/>
      <c r="E5" s="84"/>
      <c r="F5" s="84"/>
      <c r="G5" s="84"/>
    </row>
    <row r="6" spans="1:7" ht="12.75">
      <c r="A6" s="30"/>
      <c r="B6" s="39"/>
      <c r="C6" s="39"/>
      <c r="D6" s="39"/>
      <c r="E6" s="39"/>
      <c r="F6" s="39"/>
      <c r="G6" s="39"/>
    </row>
    <row r="7" spans="1:7" ht="12.75">
      <c r="A7" s="13" t="s">
        <v>83</v>
      </c>
      <c r="B7" s="14"/>
      <c r="C7" s="17" t="s">
        <v>88</v>
      </c>
      <c r="D7" s="16"/>
      <c r="E7" s="15"/>
      <c r="F7" s="17" t="s">
        <v>93</v>
      </c>
      <c r="G7" s="16"/>
    </row>
    <row r="8" spans="1:7" ht="12.75">
      <c r="A8" s="5" t="s">
        <v>65</v>
      </c>
      <c r="B8" s="9"/>
      <c r="C8" s="40">
        <v>836</v>
      </c>
      <c r="D8" s="10"/>
      <c r="E8" s="9"/>
      <c r="F8" s="40">
        <v>862</v>
      </c>
      <c r="G8" s="10"/>
    </row>
    <row r="9" spans="1:7" ht="12.75">
      <c r="A9" s="5" t="s">
        <v>84</v>
      </c>
      <c r="B9" s="9"/>
      <c r="C9" s="40">
        <v>627</v>
      </c>
      <c r="D9" s="10"/>
      <c r="E9" s="9"/>
      <c r="F9" s="40">
        <v>646</v>
      </c>
      <c r="G9" s="10"/>
    </row>
    <row r="10" spans="1:7" ht="12.75">
      <c r="A10" s="5" t="s">
        <v>53</v>
      </c>
      <c r="B10" s="9"/>
      <c r="C10" s="40">
        <v>418</v>
      </c>
      <c r="D10" s="10"/>
      <c r="E10" s="9"/>
      <c r="F10" s="40">
        <v>431</v>
      </c>
      <c r="G10" s="10"/>
    </row>
    <row r="11" spans="1:7" ht="12.75">
      <c r="A11" s="29" t="s">
        <v>85</v>
      </c>
      <c r="B11" s="9"/>
      <c r="C11" s="37">
        <v>261</v>
      </c>
      <c r="D11" s="10"/>
      <c r="E11" s="24"/>
      <c r="F11" s="37">
        <v>269</v>
      </c>
      <c r="G11" s="25"/>
    </row>
    <row r="12" ht="12.75">
      <c r="A12" s="29"/>
    </row>
    <row r="13" spans="1:7" ht="12.75">
      <c r="A13" s="13" t="s">
        <v>75</v>
      </c>
      <c r="B13" s="75">
        <v>2009</v>
      </c>
      <c r="C13" s="75"/>
      <c r="D13" s="75"/>
      <c r="E13" s="75">
        <v>2010</v>
      </c>
      <c r="F13" s="75"/>
      <c r="G13" s="75"/>
    </row>
    <row r="14" spans="1:7" ht="12.75">
      <c r="A14" s="38" t="s">
        <v>16</v>
      </c>
      <c r="B14" s="79">
        <v>113.25</v>
      </c>
      <c r="C14" s="94"/>
      <c r="D14" s="95"/>
      <c r="E14" s="79">
        <v>116.75</v>
      </c>
      <c r="F14" s="94"/>
      <c r="G14" s="95"/>
    </row>
    <row r="15" spans="1:7" ht="12.75">
      <c r="A15" s="30"/>
      <c r="B15" s="8"/>
      <c r="C15" s="11"/>
      <c r="D15" s="8"/>
      <c r="E15" s="31"/>
      <c r="F15" s="41"/>
      <c r="G15" s="41"/>
    </row>
    <row r="16" spans="1:7" ht="15.75">
      <c r="A16" s="82" t="s">
        <v>17</v>
      </c>
      <c r="B16" s="82"/>
      <c r="C16" s="82"/>
      <c r="D16" s="82"/>
      <c r="E16" s="82"/>
      <c r="F16" s="82"/>
      <c r="G16" s="82"/>
    </row>
    <row r="17" spans="1:7" ht="12.75">
      <c r="A17" s="55"/>
      <c r="B17" s="55"/>
      <c r="C17" s="55"/>
      <c r="D17" s="55"/>
      <c r="E17" s="55"/>
      <c r="F17" s="55"/>
      <c r="G17" s="55"/>
    </row>
    <row r="18" spans="1:7" ht="12.75">
      <c r="A18" s="7" t="s">
        <v>101</v>
      </c>
      <c r="B18" s="14"/>
      <c r="C18" s="52">
        <v>2009</v>
      </c>
      <c r="D18" s="16"/>
      <c r="E18" s="15"/>
      <c r="F18" s="17">
        <v>2010</v>
      </c>
      <c r="G18" s="16"/>
    </row>
    <row r="19" spans="1:7" ht="12.75">
      <c r="A19" s="29" t="s">
        <v>95</v>
      </c>
      <c r="B19" s="42"/>
      <c r="C19" s="43">
        <v>28</v>
      </c>
      <c r="D19" s="44"/>
      <c r="E19" s="45"/>
      <c r="F19" s="43">
        <v>29</v>
      </c>
      <c r="G19" s="44"/>
    </row>
    <row r="20" spans="1:7" ht="12.75">
      <c r="A20" s="29" t="s">
        <v>96</v>
      </c>
      <c r="B20" s="42"/>
      <c r="C20" s="43">
        <v>57</v>
      </c>
      <c r="D20" s="44"/>
      <c r="E20" s="45"/>
      <c r="F20" s="43">
        <v>58</v>
      </c>
      <c r="G20" s="44"/>
    </row>
    <row r="21" spans="1:7" ht="12.75">
      <c r="A21" s="29" t="s">
        <v>97</v>
      </c>
      <c r="B21" s="9"/>
      <c r="C21" s="28">
        <v>113.25</v>
      </c>
      <c r="D21" s="10"/>
      <c r="E21" s="9"/>
      <c r="F21" s="28">
        <v>116.75</v>
      </c>
      <c r="G21" s="10"/>
    </row>
    <row r="22" spans="1:7" ht="12.75">
      <c r="A22" s="55"/>
      <c r="B22" s="55"/>
      <c r="C22" s="55"/>
      <c r="D22" s="55"/>
      <c r="E22" s="55"/>
      <c r="F22" s="55"/>
      <c r="G22" s="55"/>
    </row>
    <row r="23" spans="1:7" ht="12.75">
      <c r="A23" s="7" t="s">
        <v>94</v>
      </c>
      <c r="B23" s="14"/>
      <c r="C23" s="54" t="s">
        <v>100</v>
      </c>
      <c r="D23" s="16"/>
      <c r="E23" s="15"/>
      <c r="F23" s="17" t="s">
        <v>93</v>
      </c>
      <c r="G23" s="16"/>
    </row>
    <row r="24" spans="1:7" ht="12.75">
      <c r="A24" s="29" t="s">
        <v>95</v>
      </c>
      <c r="B24" s="42"/>
      <c r="C24" s="43">
        <v>209</v>
      </c>
      <c r="D24" s="44"/>
      <c r="E24" s="45"/>
      <c r="F24" s="43">
        <v>215.5</v>
      </c>
      <c r="G24" s="44"/>
    </row>
    <row r="25" spans="1:7" ht="12.75">
      <c r="A25" s="29" t="s">
        <v>96</v>
      </c>
      <c r="B25" s="42"/>
      <c r="C25" s="43">
        <v>418</v>
      </c>
      <c r="D25" s="44"/>
      <c r="E25" s="45"/>
      <c r="F25" s="43">
        <v>431</v>
      </c>
      <c r="G25" s="44"/>
    </row>
    <row r="26" spans="1:7" ht="12.75">
      <c r="A26" s="29" t="s">
        <v>97</v>
      </c>
      <c r="B26" s="9"/>
      <c r="C26" s="28">
        <v>836</v>
      </c>
      <c r="D26" s="10"/>
      <c r="E26" s="9"/>
      <c r="F26" s="28">
        <v>862</v>
      </c>
      <c r="G26" s="10"/>
    </row>
    <row r="27" spans="1:7" ht="20.25" customHeight="1">
      <c r="A27" s="53"/>
      <c r="B27" s="56" t="s">
        <v>102</v>
      </c>
      <c r="C27" s="11"/>
      <c r="D27" s="8"/>
      <c r="E27" s="8"/>
      <c r="F27" s="11"/>
      <c r="G27" s="8"/>
    </row>
    <row r="28" spans="2:7" ht="12.75">
      <c r="B28" s="8"/>
      <c r="C28" s="11"/>
      <c r="D28" s="8"/>
      <c r="E28" s="8"/>
      <c r="F28" s="11"/>
      <c r="G28" s="8"/>
    </row>
    <row r="29" spans="1:7" ht="12.75">
      <c r="A29" s="13" t="s">
        <v>53</v>
      </c>
      <c r="B29" s="91" t="s">
        <v>98</v>
      </c>
      <c r="C29" s="92"/>
      <c r="D29" s="93"/>
      <c r="E29" s="85" t="s">
        <v>93</v>
      </c>
      <c r="F29" s="86"/>
      <c r="G29" s="87"/>
    </row>
    <row r="30" spans="1:7" ht="12.75">
      <c r="A30" s="29" t="s">
        <v>95</v>
      </c>
      <c r="B30" s="46"/>
      <c r="C30" s="47">
        <v>104.5</v>
      </c>
      <c r="D30" s="48"/>
      <c r="E30" s="49"/>
      <c r="F30" s="47">
        <v>107.75</v>
      </c>
      <c r="G30" s="48"/>
    </row>
    <row r="31" spans="1:7" ht="12.75">
      <c r="A31" s="29" t="s">
        <v>96</v>
      </c>
      <c r="B31" s="46"/>
      <c r="C31" s="47">
        <v>209</v>
      </c>
      <c r="D31" s="48"/>
      <c r="E31" s="49"/>
      <c r="F31" s="47">
        <v>215.5</v>
      </c>
      <c r="G31" s="48"/>
    </row>
    <row r="32" spans="1:7" ht="12.75">
      <c r="A32" s="29" t="s">
        <v>97</v>
      </c>
      <c r="B32" s="46"/>
      <c r="C32" s="47">
        <v>418</v>
      </c>
      <c r="D32" s="48"/>
      <c r="E32" s="49"/>
      <c r="F32" s="47">
        <v>431</v>
      </c>
      <c r="G32" s="48"/>
    </row>
    <row r="33" spans="1:7" ht="18" customHeight="1">
      <c r="A33" s="53" t="s">
        <v>99</v>
      </c>
      <c r="B33" s="50"/>
      <c r="C33" s="51"/>
      <c r="D33" s="50"/>
      <c r="E33" s="50"/>
      <c r="F33" s="51"/>
      <c r="G33" s="50"/>
    </row>
    <row r="35" spans="1:7" ht="12.75">
      <c r="A35" s="7" t="s">
        <v>2</v>
      </c>
      <c r="B35" s="14"/>
      <c r="C35" s="17" t="s">
        <v>88</v>
      </c>
      <c r="D35" s="16"/>
      <c r="E35" s="15"/>
      <c r="F35" s="17" t="s">
        <v>93</v>
      </c>
      <c r="G35" s="16"/>
    </row>
    <row r="36" spans="1:7" ht="12.75">
      <c r="A36" s="5" t="s">
        <v>18</v>
      </c>
      <c r="B36" s="74">
        <v>200</v>
      </c>
      <c r="C36" s="74"/>
      <c r="D36" s="74"/>
      <c r="E36" s="74">
        <v>206</v>
      </c>
      <c r="F36" s="74"/>
      <c r="G36" s="74"/>
    </row>
    <row r="37" spans="1:7" ht="12.75">
      <c r="A37" s="5" t="s">
        <v>19</v>
      </c>
      <c r="B37" s="74">
        <v>600</v>
      </c>
      <c r="C37" s="74"/>
      <c r="D37" s="74"/>
      <c r="E37" s="74">
        <v>618</v>
      </c>
      <c r="F37" s="74"/>
      <c r="G37" s="74"/>
    </row>
    <row r="38" spans="1:7" ht="12.75">
      <c r="A38" s="5" t="s">
        <v>20</v>
      </c>
      <c r="B38" s="74">
        <v>800</v>
      </c>
      <c r="C38" s="74"/>
      <c r="D38" s="74"/>
      <c r="E38" s="74">
        <v>824</v>
      </c>
      <c r="F38" s="74"/>
      <c r="G38" s="74"/>
    </row>
    <row r="39" spans="2:7" ht="12.75">
      <c r="B39" s="12"/>
      <c r="C39" s="12"/>
      <c r="D39" s="11"/>
      <c r="E39" s="12"/>
      <c r="F39" s="12"/>
      <c r="G39" s="11"/>
    </row>
    <row r="40" spans="1:7" ht="12.75">
      <c r="A40" s="7" t="s">
        <v>45</v>
      </c>
      <c r="B40" s="14"/>
      <c r="C40" s="17" t="s">
        <v>88</v>
      </c>
      <c r="D40" s="16"/>
      <c r="E40" s="15"/>
      <c r="F40" s="17" t="s">
        <v>93</v>
      </c>
      <c r="G40" s="16"/>
    </row>
    <row r="41" spans="1:7" ht="32.25" customHeight="1">
      <c r="A41" s="30" t="s">
        <v>90</v>
      </c>
      <c r="B41" s="9"/>
      <c r="C41" s="28">
        <v>50</v>
      </c>
      <c r="D41" s="10"/>
      <c r="E41" s="9"/>
      <c r="F41" s="28">
        <v>51</v>
      </c>
      <c r="G41" s="10"/>
    </row>
    <row r="42" spans="2:7" ht="12.75">
      <c r="B42" s="12"/>
      <c r="C42" s="12"/>
      <c r="D42" s="11"/>
      <c r="E42" s="12"/>
      <c r="F42" s="12"/>
      <c r="G42" s="11"/>
    </row>
    <row r="43" spans="1:7" ht="12.75">
      <c r="A43" s="7" t="s">
        <v>21</v>
      </c>
      <c r="B43" s="14"/>
      <c r="C43" s="17" t="s">
        <v>88</v>
      </c>
      <c r="D43" s="16"/>
      <c r="E43" s="15"/>
      <c r="F43" s="17" t="s">
        <v>93</v>
      </c>
      <c r="G43" s="16"/>
    </row>
    <row r="44" spans="1:7" ht="12.75">
      <c r="A44" s="5" t="s">
        <v>39</v>
      </c>
      <c r="B44" s="88">
        <v>33</v>
      </c>
      <c r="C44" s="89"/>
      <c r="D44" s="90"/>
      <c r="E44" s="88">
        <v>34</v>
      </c>
      <c r="F44" s="89"/>
      <c r="G44" s="90"/>
    </row>
    <row r="45" spans="2:7" ht="12.75">
      <c r="B45" s="11"/>
      <c r="C45" s="11"/>
      <c r="D45" s="11"/>
      <c r="E45" s="11"/>
      <c r="F45" s="11"/>
      <c r="G45" s="11"/>
    </row>
    <row r="46" spans="1:7" ht="12.75">
      <c r="A46" s="7" t="s">
        <v>43</v>
      </c>
      <c r="B46" s="14"/>
      <c r="C46" s="17" t="s">
        <v>88</v>
      </c>
      <c r="D46" s="16"/>
      <c r="E46" s="15"/>
      <c r="F46" s="17" t="s">
        <v>93</v>
      </c>
      <c r="G46" s="16"/>
    </row>
    <row r="47" spans="1:7" ht="12.75">
      <c r="A47" s="5" t="s">
        <v>38</v>
      </c>
      <c r="B47" s="9"/>
      <c r="C47" s="28">
        <v>17</v>
      </c>
      <c r="D47" s="10"/>
      <c r="E47" s="9"/>
      <c r="F47" s="28">
        <v>17</v>
      </c>
      <c r="G47" s="10"/>
    </row>
    <row r="49" spans="1:7" ht="12.75">
      <c r="A49" s="7" t="s">
        <v>22</v>
      </c>
      <c r="B49" s="75">
        <v>2009</v>
      </c>
      <c r="C49" s="75"/>
      <c r="D49" s="75"/>
      <c r="E49" s="75">
        <v>2010</v>
      </c>
      <c r="F49" s="75"/>
      <c r="G49" s="75"/>
    </row>
    <row r="50" spans="1:7" ht="12.75">
      <c r="A50" s="5" t="s">
        <v>23</v>
      </c>
      <c r="B50" s="9"/>
      <c r="C50" s="28">
        <v>198</v>
      </c>
      <c r="D50" s="10"/>
      <c r="E50" s="9"/>
      <c r="F50" s="28">
        <v>204</v>
      </c>
      <c r="G50" s="10"/>
    </row>
    <row r="51" spans="1:7" ht="12.75">
      <c r="A51" s="5" t="s">
        <v>24</v>
      </c>
      <c r="B51" s="9"/>
      <c r="C51" s="28">
        <v>90</v>
      </c>
      <c r="D51" s="10"/>
      <c r="E51" s="9"/>
      <c r="F51" s="28">
        <v>93</v>
      </c>
      <c r="G51" s="10"/>
    </row>
  </sheetData>
  <sheetProtection/>
  <mergeCells count="20">
    <mergeCell ref="B14:D14"/>
    <mergeCell ref="E14:G14"/>
    <mergeCell ref="A16:G16"/>
    <mergeCell ref="A1:G1"/>
    <mergeCell ref="A3:G3"/>
    <mergeCell ref="A5:G5"/>
    <mergeCell ref="B13:D13"/>
    <mergeCell ref="E13:G13"/>
    <mergeCell ref="B29:D29"/>
    <mergeCell ref="E29:G29"/>
    <mergeCell ref="B36:D36"/>
    <mergeCell ref="E36:G36"/>
    <mergeCell ref="B37:D37"/>
    <mergeCell ref="E37:G37"/>
    <mergeCell ref="B44:D44"/>
    <mergeCell ref="E44:G44"/>
    <mergeCell ref="B49:D49"/>
    <mergeCell ref="E49:G49"/>
    <mergeCell ref="B38:D38"/>
    <mergeCell ref="E38:G38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  <headerFooter alignWithMargins="0">
    <oddFooter>&amp;Ldokument 142459 (11666)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4">
      <selection activeCell="H28" sqref="H28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104</v>
      </c>
      <c r="B1" s="77"/>
      <c r="C1" s="77"/>
      <c r="D1" s="77"/>
      <c r="E1" s="77"/>
      <c r="F1" s="77"/>
      <c r="G1" s="78"/>
    </row>
    <row r="3" spans="1:7" ht="15.75">
      <c r="A3" s="82" t="s">
        <v>15</v>
      </c>
      <c r="B3" s="82" t="s">
        <v>15</v>
      </c>
      <c r="C3" s="82"/>
      <c r="D3" s="82"/>
      <c r="E3" s="82"/>
      <c r="F3" s="82"/>
      <c r="G3" s="82"/>
    </row>
    <row r="4" spans="1:7" ht="12.75">
      <c r="A4" s="55"/>
      <c r="B4" s="55"/>
      <c r="C4" s="55"/>
      <c r="D4" s="55"/>
      <c r="E4" s="55"/>
      <c r="F4" s="55"/>
      <c r="G4" s="55"/>
    </row>
    <row r="5" spans="1:7" ht="12.75" customHeight="1">
      <c r="A5" s="83" t="s">
        <v>81</v>
      </c>
      <c r="B5" s="84"/>
      <c r="C5" s="84"/>
      <c r="D5" s="84"/>
      <c r="E5" s="84"/>
      <c r="F5" s="84"/>
      <c r="G5" s="84"/>
    </row>
    <row r="6" spans="1:7" ht="12.75">
      <c r="A6" s="30"/>
      <c r="B6" s="39"/>
      <c r="C6" s="39"/>
      <c r="D6" s="39"/>
      <c r="E6" s="39"/>
      <c r="F6" s="39"/>
      <c r="G6" s="39"/>
    </row>
    <row r="7" spans="1:7" ht="12.75">
      <c r="A7" s="13" t="s">
        <v>83</v>
      </c>
      <c r="B7" s="14"/>
      <c r="C7" s="17" t="s">
        <v>93</v>
      </c>
      <c r="D7" s="16"/>
      <c r="E7" s="15"/>
      <c r="F7" s="17" t="s">
        <v>105</v>
      </c>
      <c r="G7" s="16"/>
    </row>
    <row r="8" spans="1:7" ht="12.75">
      <c r="A8" s="5" t="s">
        <v>65</v>
      </c>
      <c r="B8" s="9"/>
      <c r="C8" s="40">
        <v>862</v>
      </c>
      <c r="D8" s="10"/>
      <c r="E8" s="9"/>
      <c r="F8" s="40">
        <v>871</v>
      </c>
      <c r="G8" s="10"/>
    </row>
    <row r="9" spans="1:7" ht="12.75">
      <c r="A9" s="5" t="s">
        <v>84</v>
      </c>
      <c r="B9" s="9"/>
      <c r="C9" s="40">
        <v>646</v>
      </c>
      <c r="D9" s="10"/>
      <c r="E9" s="9"/>
      <c r="F9" s="40">
        <v>653</v>
      </c>
      <c r="G9" s="10"/>
    </row>
    <row r="10" spans="1:7" ht="12.75">
      <c r="A10" s="5" t="s">
        <v>53</v>
      </c>
      <c r="B10" s="9"/>
      <c r="C10" s="40">
        <v>431</v>
      </c>
      <c r="D10" s="10"/>
      <c r="E10" s="9"/>
      <c r="F10" s="40">
        <v>435</v>
      </c>
      <c r="G10" s="10"/>
    </row>
    <row r="11" spans="1:7" ht="12.75">
      <c r="A11" s="29" t="s">
        <v>85</v>
      </c>
      <c r="B11" s="23"/>
      <c r="C11" s="37">
        <v>269</v>
      </c>
      <c r="D11" s="25"/>
      <c r="E11" s="24"/>
      <c r="F11" s="37">
        <v>272</v>
      </c>
      <c r="G11" s="25"/>
    </row>
    <row r="12" ht="12.75">
      <c r="A12" s="29"/>
    </row>
    <row r="13" spans="1:7" ht="12.75">
      <c r="A13" s="13" t="s">
        <v>75</v>
      </c>
      <c r="B13" s="75">
        <v>2010</v>
      </c>
      <c r="C13" s="75"/>
      <c r="D13" s="75"/>
      <c r="E13" s="75">
        <v>2011</v>
      </c>
      <c r="F13" s="75"/>
      <c r="G13" s="75"/>
    </row>
    <row r="14" spans="1:7" ht="12.75">
      <c r="A14" s="38" t="s">
        <v>16</v>
      </c>
      <c r="B14" s="79">
        <v>116.75</v>
      </c>
      <c r="C14" s="94"/>
      <c r="D14" s="95"/>
      <c r="E14" s="79">
        <v>117.9</v>
      </c>
      <c r="F14" s="94"/>
      <c r="G14" s="95"/>
    </row>
    <row r="15" spans="1:7" ht="12.75">
      <c r="A15" s="30"/>
      <c r="B15" s="8"/>
      <c r="C15" s="11"/>
      <c r="D15" s="8"/>
      <c r="E15" s="31"/>
      <c r="F15" s="41"/>
      <c r="G15" s="41"/>
    </row>
    <row r="16" spans="1:7" ht="15.75">
      <c r="A16" s="82" t="s">
        <v>17</v>
      </c>
      <c r="B16" s="82"/>
      <c r="C16" s="82"/>
      <c r="D16" s="82"/>
      <c r="E16" s="82"/>
      <c r="F16" s="82"/>
      <c r="G16" s="82"/>
    </row>
    <row r="17" spans="1:7" ht="12.75">
      <c r="A17" s="55"/>
      <c r="B17" s="55"/>
      <c r="C17" s="55"/>
      <c r="D17" s="55"/>
      <c r="E17" s="55"/>
      <c r="F17" s="55"/>
      <c r="G17" s="55"/>
    </row>
    <row r="18" spans="1:7" ht="12.75">
      <c r="A18" s="7" t="s">
        <v>101</v>
      </c>
      <c r="B18" s="14"/>
      <c r="C18" s="17">
        <v>2010</v>
      </c>
      <c r="D18" s="16"/>
      <c r="E18" s="15"/>
      <c r="F18" s="17">
        <v>2011</v>
      </c>
      <c r="G18" s="16"/>
    </row>
    <row r="19" spans="1:7" ht="12.75">
      <c r="A19" s="29" t="s">
        <v>95</v>
      </c>
      <c r="B19" s="42"/>
      <c r="C19" s="43">
        <v>29</v>
      </c>
      <c r="D19" s="44"/>
      <c r="E19" s="45"/>
      <c r="F19" s="43">
        <v>29.48</v>
      </c>
      <c r="G19" s="44"/>
    </row>
    <row r="20" spans="1:7" ht="12.75">
      <c r="A20" s="29" t="s">
        <v>96</v>
      </c>
      <c r="B20" s="42"/>
      <c r="C20" s="43">
        <v>58</v>
      </c>
      <c r="D20" s="44"/>
      <c r="E20" s="45"/>
      <c r="F20" s="43">
        <v>58.95</v>
      </c>
      <c r="G20" s="44"/>
    </row>
    <row r="21" spans="1:7" ht="12.75">
      <c r="A21" s="29" t="s">
        <v>97</v>
      </c>
      <c r="B21" s="9"/>
      <c r="C21" s="28">
        <v>116.75</v>
      </c>
      <c r="D21" s="10"/>
      <c r="E21" s="9"/>
      <c r="F21" s="28">
        <v>117.9</v>
      </c>
      <c r="G21" s="10"/>
    </row>
    <row r="22" spans="1:7" ht="12.75">
      <c r="A22" s="55"/>
      <c r="B22" s="55"/>
      <c r="C22" s="55"/>
      <c r="D22" s="55"/>
      <c r="E22" s="55"/>
      <c r="F22" s="55"/>
      <c r="G22" s="55"/>
    </row>
    <row r="23" spans="1:7" ht="12.75">
      <c r="A23" s="7" t="s">
        <v>94</v>
      </c>
      <c r="B23" s="14"/>
      <c r="C23" s="17" t="s">
        <v>93</v>
      </c>
      <c r="D23" s="16"/>
      <c r="E23" s="15"/>
      <c r="F23" s="17" t="s">
        <v>105</v>
      </c>
      <c r="G23" s="16"/>
    </row>
    <row r="24" spans="1:7" ht="12.75">
      <c r="A24" s="29" t="s">
        <v>95</v>
      </c>
      <c r="B24" s="42"/>
      <c r="C24" s="43">
        <v>215.5</v>
      </c>
      <c r="D24" s="44"/>
      <c r="E24" s="45"/>
      <c r="F24" s="43">
        <v>217.75</v>
      </c>
      <c r="G24" s="44"/>
    </row>
    <row r="25" spans="1:7" ht="12.75">
      <c r="A25" s="29" t="s">
        <v>96</v>
      </c>
      <c r="B25" s="42"/>
      <c r="C25" s="43">
        <v>431</v>
      </c>
      <c r="D25" s="44"/>
      <c r="E25" s="45"/>
      <c r="F25" s="43">
        <v>435.5</v>
      </c>
      <c r="G25" s="44"/>
    </row>
    <row r="26" spans="1:7" ht="12.75">
      <c r="A26" s="29" t="s">
        <v>97</v>
      </c>
      <c r="B26" s="9"/>
      <c r="C26" s="28">
        <v>862</v>
      </c>
      <c r="D26" s="10"/>
      <c r="E26" s="9"/>
      <c r="F26" s="28">
        <v>871</v>
      </c>
      <c r="G26" s="10"/>
    </row>
    <row r="27" spans="2:7" ht="12.75">
      <c r="B27" s="8"/>
      <c r="C27" s="11"/>
      <c r="D27" s="8"/>
      <c r="E27" s="8"/>
      <c r="F27" s="11"/>
      <c r="G27" s="8"/>
    </row>
    <row r="28" spans="1:7" ht="12.75">
      <c r="A28" s="13" t="s">
        <v>53</v>
      </c>
      <c r="B28" s="85" t="s">
        <v>93</v>
      </c>
      <c r="C28" s="86"/>
      <c r="D28" s="87"/>
      <c r="E28" s="85" t="s">
        <v>105</v>
      </c>
      <c r="F28" s="86"/>
      <c r="G28" s="87"/>
    </row>
    <row r="29" spans="1:7" ht="12.75">
      <c r="A29" s="29" t="s">
        <v>95</v>
      </c>
      <c r="B29" s="46"/>
      <c r="C29" s="47">
        <v>107.75</v>
      </c>
      <c r="D29" s="48"/>
      <c r="E29" s="49"/>
      <c r="F29" s="47">
        <v>108.75</v>
      </c>
      <c r="G29" s="48"/>
    </row>
    <row r="30" spans="1:7" ht="12.75">
      <c r="A30" s="29" t="s">
        <v>96</v>
      </c>
      <c r="B30" s="46"/>
      <c r="C30" s="47">
        <v>215.5</v>
      </c>
      <c r="D30" s="48"/>
      <c r="E30" s="49"/>
      <c r="F30" s="47">
        <v>217.5</v>
      </c>
      <c r="G30" s="48"/>
    </row>
    <row r="31" spans="1:7" ht="12.75">
      <c r="A31" s="29" t="s">
        <v>97</v>
      </c>
      <c r="B31" s="46"/>
      <c r="C31" s="47">
        <v>431</v>
      </c>
      <c r="D31" s="48"/>
      <c r="E31" s="49"/>
      <c r="F31" s="47">
        <v>435</v>
      </c>
      <c r="G31" s="48"/>
    </row>
    <row r="32" spans="1:7" ht="18" customHeight="1">
      <c r="A32" s="53" t="s">
        <v>99</v>
      </c>
      <c r="B32" s="50"/>
      <c r="C32" s="51"/>
      <c r="D32" s="50"/>
      <c r="E32" s="50"/>
      <c r="F32" s="51"/>
      <c r="G32" s="50"/>
    </row>
    <row r="34" spans="1:7" ht="12.75">
      <c r="A34" s="7" t="s">
        <v>2</v>
      </c>
      <c r="B34" s="14"/>
      <c r="C34" s="17" t="s">
        <v>93</v>
      </c>
      <c r="D34" s="16"/>
      <c r="E34" s="15"/>
      <c r="F34" s="17" t="s">
        <v>105</v>
      </c>
      <c r="G34" s="16"/>
    </row>
    <row r="35" spans="1:7" ht="12.75">
      <c r="A35" s="5" t="s">
        <v>18</v>
      </c>
      <c r="B35" s="74">
        <v>206</v>
      </c>
      <c r="C35" s="74"/>
      <c r="D35" s="74"/>
      <c r="E35" s="74">
        <v>208</v>
      </c>
      <c r="F35" s="74"/>
      <c r="G35" s="74"/>
    </row>
    <row r="36" spans="1:7" ht="12.75">
      <c r="A36" s="5" t="s">
        <v>19</v>
      </c>
      <c r="B36" s="74">
        <v>618</v>
      </c>
      <c r="C36" s="74"/>
      <c r="D36" s="74"/>
      <c r="E36" s="74">
        <v>624</v>
      </c>
      <c r="F36" s="74"/>
      <c r="G36" s="74"/>
    </row>
    <row r="37" spans="1:7" ht="12.75">
      <c r="A37" s="5" t="s">
        <v>20</v>
      </c>
      <c r="B37" s="74">
        <v>824</v>
      </c>
      <c r="C37" s="74"/>
      <c r="D37" s="74"/>
      <c r="E37" s="74">
        <v>832</v>
      </c>
      <c r="F37" s="74"/>
      <c r="G37" s="74"/>
    </row>
    <row r="38" spans="2:7" ht="12.75">
      <c r="B38" s="12"/>
      <c r="C38" s="12"/>
      <c r="D38" s="11"/>
      <c r="E38" s="12"/>
      <c r="F38" s="12"/>
      <c r="G38" s="11"/>
    </row>
    <row r="39" spans="1:7" ht="12.75">
      <c r="A39" s="7" t="s">
        <v>45</v>
      </c>
      <c r="B39" s="14"/>
      <c r="C39" s="17" t="s">
        <v>93</v>
      </c>
      <c r="D39" s="16"/>
      <c r="E39" s="15"/>
      <c r="F39" s="17" t="s">
        <v>105</v>
      </c>
      <c r="G39" s="16"/>
    </row>
    <row r="40" spans="1:7" ht="32.25" customHeight="1">
      <c r="A40" s="30" t="s">
        <v>90</v>
      </c>
      <c r="B40" s="9"/>
      <c r="C40" s="28">
        <v>51</v>
      </c>
      <c r="D40" s="10"/>
      <c r="E40" s="9"/>
      <c r="F40" s="28">
        <v>52</v>
      </c>
      <c r="G40" s="10"/>
    </row>
    <row r="41" spans="2:7" ht="12.75">
      <c r="B41" s="12"/>
      <c r="C41" s="12"/>
      <c r="D41" s="11"/>
      <c r="E41" s="12"/>
      <c r="F41" s="12"/>
      <c r="G41" s="11"/>
    </row>
    <row r="42" spans="1:7" ht="12.75">
      <c r="A42" s="7" t="s">
        <v>21</v>
      </c>
      <c r="B42" s="14"/>
      <c r="C42" s="17" t="s">
        <v>93</v>
      </c>
      <c r="D42" s="16"/>
      <c r="E42" s="15"/>
      <c r="F42" s="17" t="s">
        <v>105</v>
      </c>
      <c r="G42" s="16"/>
    </row>
    <row r="43" spans="1:7" ht="12.75">
      <c r="A43" s="5" t="s">
        <v>39</v>
      </c>
      <c r="B43" s="88">
        <v>34</v>
      </c>
      <c r="C43" s="89"/>
      <c r="D43" s="90"/>
      <c r="E43" s="88">
        <v>35</v>
      </c>
      <c r="F43" s="89"/>
      <c r="G43" s="90"/>
    </row>
    <row r="44" spans="2:7" ht="12.75">
      <c r="B44" s="11"/>
      <c r="C44" s="11"/>
      <c r="D44" s="11"/>
      <c r="E44" s="11"/>
      <c r="F44" s="11"/>
      <c r="G44" s="11"/>
    </row>
    <row r="45" spans="1:7" ht="12.75">
      <c r="A45" s="7" t="s">
        <v>108</v>
      </c>
      <c r="B45" s="14"/>
      <c r="C45" s="17" t="s">
        <v>109</v>
      </c>
      <c r="D45" s="16"/>
      <c r="E45" s="15"/>
      <c r="F45" s="17" t="s">
        <v>105</v>
      </c>
      <c r="G45" s="16"/>
    </row>
    <row r="46" spans="1:7" ht="12.75">
      <c r="A46" s="5" t="s">
        <v>39</v>
      </c>
      <c r="B46" s="88">
        <v>50</v>
      </c>
      <c r="C46" s="89"/>
      <c r="D46" s="90"/>
      <c r="E46" s="88">
        <v>51</v>
      </c>
      <c r="F46" s="89"/>
      <c r="G46" s="90"/>
    </row>
    <row r="47" spans="2:7" ht="12.75">
      <c r="B47" s="11"/>
      <c r="C47" s="11"/>
      <c r="D47" s="11"/>
      <c r="E47" s="11"/>
      <c r="F47" s="11"/>
      <c r="G47" s="11"/>
    </row>
    <row r="48" spans="1:7" ht="12.75">
      <c r="A48" s="7" t="s">
        <v>111</v>
      </c>
      <c r="B48" s="14"/>
      <c r="C48" s="17">
        <v>2010</v>
      </c>
      <c r="D48" s="16"/>
      <c r="E48" s="15"/>
      <c r="F48" s="17">
        <v>2011</v>
      </c>
      <c r="G48" s="16"/>
    </row>
    <row r="49" spans="1:7" ht="12.75">
      <c r="A49" s="5" t="s">
        <v>112</v>
      </c>
      <c r="B49" s="88"/>
      <c r="C49" s="89"/>
      <c r="D49" s="90"/>
      <c r="E49" s="96">
        <v>1000</v>
      </c>
      <c r="F49" s="97"/>
      <c r="G49" s="98"/>
    </row>
    <row r="50" spans="2:7" ht="12.75">
      <c r="B50" s="11"/>
      <c r="C50" s="11"/>
      <c r="D50" s="11"/>
      <c r="E50" s="11"/>
      <c r="F50" s="11"/>
      <c r="G50" s="11"/>
    </row>
    <row r="51" spans="1:7" ht="12.75">
      <c r="A51" s="7" t="s">
        <v>43</v>
      </c>
      <c r="B51" s="14"/>
      <c r="C51" s="17" t="s">
        <v>93</v>
      </c>
      <c r="D51" s="16"/>
      <c r="E51" s="15"/>
      <c r="F51" s="17" t="s">
        <v>105</v>
      </c>
      <c r="G51" s="16"/>
    </row>
    <row r="52" spans="1:7" ht="12.75">
      <c r="A52" s="5" t="s">
        <v>38</v>
      </c>
      <c r="B52" s="9"/>
      <c r="C52" s="28">
        <v>17</v>
      </c>
      <c r="D52" s="10"/>
      <c r="E52" s="9"/>
      <c r="F52" s="28">
        <v>17</v>
      </c>
      <c r="G52" s="10"/>
    </row>
    <row r="54" spans="1:7" ht="12.75">
      <c r="A54" s="7" t="s">
        <v>22</v>
      </c>
      <c r="B54" s="75">
        <v>2010</v>
      </c>
      <c r="C54" s="75"/>
      <c r="D54" s="75"/>
      <c r="E54" s="75">
        <v>2011</v>
      </c>
      <c r="F54" s="75"/>
      <c r="G54" s="75"/>
    </row>
    <row r="55" spans="1:7" ht="12.75">
      <c r="A55" s="5" t="s">
        <v>23</v>
      </c>
      <c r="B55" s="9"/>
      <c r="C55" s="28">
        <v>204</v>
      </c>
      <c r="D55" s="10"/>
      <c r="E55" s="9"/>
      <c r="F55" s="28" t="s">
        <v>113</v>
      </c>
      <c r="G55" s="10"/>
    </row>
    <row r="56" spans="1:7" ht="12.75">
      <c r="A56" s="5" t="s">
        <v>24</v>
      </c>
      <c r="B56" s="9"/>
      <c r="C56" s="28">
        <v>93</v>
      </c>
      <c r="D56" s="10"/>
      <c r="E56" s="9"/>
      <c r="F56" s="28" t="s">
        <v>113</v>
      </c>
      <c r="G56" s="10"/>
    </row>
  </sheetData>
  <sheetProtection/>
  <mergeCells count="24">
    <mergeCell ref="B54:D54"/>
    <mergeCell ref="E54:G54"/>
    <mergeCell ref="A1:G1"/>
    <mergeCell ref="A3:G3"/>
    <mergeCell ref="A5:G5"/>
    <mergeCell ref="B13:D13"/>
    <mergeCell ref="E13:G13"/>
    <mergeCell ref="B14:D14"/>
    <mergeCell ref="E14:G14"/>
    <mergeCell ref="A16:G16"/>
    <mergeCell ref="B36:D36"/>
    <mergeCell ref="E36:G36"/>
    <mergeCell ref="B37:D37"/>
    <mergeCell ref="E37:G37"/>
    <mergeCell ref="B28:D28"/>
    <mergeCell ref="E28:G28"/>
    <mergeCell ref="B35:D35"/>
    <mergeCell ref="E35:G35"/>
    <mergeCell ref="B49:D49"/>
    <mergeCell ref="E49:G49"/>
    <mergeCell ref="B43:D43"/>
    <mergeCell ref="E43:G43"/>
    <mergeCell ref="B46:D46"/>
    <mergeCell ref="E46:G46"/>
  </mergeCells>
  <printOptions/>
  <pageMargins left="0.7874015748031497" right="0.3937007874015748" top="0.984251968503937" bottom="0.984251968503937" header="0" footer="0"/>
  <pageSetup fitToWidth="2" fitToHeight="1" horizontalDpi="600" verticalDpi="600" orientation="portrait" paperSize="9" scale="93" r:id="rId1"/>
  <headerFooter alignWithMargins="0">
    <oddFooter>&amp;Ldokument 142459 (11666)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2">
      <selection activeCell="F52" sqref="F52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115</v>
      </c>
      <c r="B1" s="77"/>
      <c r="C1" s="77"/>
      <c r="D1" s="77"/>
      <c r="E1" s="77"/>
      <c r="F1" s="77"/>
      <c r="G1" s="78"/>
    </row>
    <row r="3" spans="1:7" ht="15.75">
      <c r="A3" s="82" t="s">
        <v>15</v>
      </c>
      <c r="B3" s="82" t="s">
        <v>15</v>
      </c>
      <c r="C3" s="82"/>
      <c r="D3" s="82"/>
      <c r="E3" s="82"/>
      <c r="F3" s="82"/>
      <c r="G3" s="82"/>
    </row>
    <row r="4" spans="1:7" ht="12.75">
      <c r="A4" s="55"/>
      <c r="B4" s="55"/>
      <c r="C4" s="55"/>
      <c r="D4" s="55"/>
      <c r="E4" s="55"/>
      <c r="F4" s="55"/>
      <c r="G4" s="55"/>
    </row>
    <row r="5" spans="1:7" ht="12.75" customHeight="1">
      <c r="A5" s="83" t="s">
        <v>81</v>
      </c>
      <c r="B5" s="84"/>
      <c r="C5" s="84"/>
      <c r="D5" s="84"/>
      <c r="E5" s="84"/>
      <c r="F5" s="84"/>
      <c r="G5" s="84"/>
    </row>
    <row r="6" spans="1:7" ht="12.75">
      <c r="A6" s="30"/>
      <c r="B6" s="39"/>
      <c r="C6" s="39"/>
      <c r="D6" s="39"/>
      <c r="E6" s="39"/>
      <c r="F6" s="39"/>
      <c r="G6" s="39"/>
    </row>
    <row r="7" spans="1:7" ht="12.75">
      <c r="A7" s="13" t="s">
        <v>83</v>
      </c>
      <c r="B7" s="14"/>
      <c r="C7" s="17" t="s">
        <v>116</v>
      </c>
      <c r="D7" s="16"/>
      <c r="E7" s="15"/>
      <c r="F7" s="17" t="s">
        <v>117</v>
      </c>
      <c r="G7" s="16"/>
    </row>
    <row r="8" spans="1:7" ht="12.75">
      <c r="A8" s="5" t="s">
        <v>65</v>
      </c>
      <c r="B8" s="9"/>
      <c r="C8" s="40">
        <v>871</v>
      </c>
      <c r="D8" s="10"/>
      <c r="E8" s="9"/>
      <c r="F8" s="40">
        <v>871</v>
      </c>
      <c r="G8" s="10"/>
    </row>
    <row r="9" spans="1:7" ht="12.75">
      <c r="A9" s="5" t="s">
        <v>84</v>
      </c>
      <c r="B9" s="9"/>
      <c r="C9" s="40">
        <v>653</v>
      </c>
      <c r="D9" s="10"/>
      <c r="E9" s="9"/>
      <c r="F9" s="40">
        <v>653</v>
      </c>
      <c r="G9" s="10"/>
    </row>
    <row r="10" spans="1:7" ht="12.75">
      <c r="A10" s="5" t="s">
        <v>53</v>
      </c>
      <c r="B10" s="9"/>
      <c r="C10" s="40">
        <v>435</v>
      </c>
      <c r="D10" s="10"/>
      <c r="E10" s="9"/>
      <c r="F10" s="40">
        <v>435</v>
      </c>
      <c r="G10" s="10"/>
    </row>
    <row r="11" spans="1:7" ht="12.75">
      <c r="A11" s="29" t="s">
        <v>85</v>
      </c>
      <c r="B11" s="23"/>
      <c r="C11" s="37">
        <v>272</v>
      </c>
      <c r="D11" s="25"/>
      <c r="E11" s="24"/>
      <c r="F11" s="37">
        <v>272</v>
      </c>
      <c r="G11" s="25"/>
    </row>
    <row r="12" ht="12.75">
      <c r="A12" s="29"/>
    </row>
    <row r="13" spans="1:7" ht="12.75">
      <c r="A13" s="13" t="s">
        <v>75</v>
      </c>
      <c r="B13" s="75">
        <v>2011</v>
      </c>
      <c r="C13" s="75"/>
      <c r="D13" s="75"/>
      <c r="E13" s="75">
        <v>2012</v>
      </c>
      <c r="F13" s="75"/>
      <c r="G13" s="75"/>
    </row>
    <row r="14" spans="1:7" ht="12.75">
      <c r="A14" s="38" t="s">
        <v>16</v>
      </c>
      <c r="B14" s="79">
        <v>117.9</v>
      </c>
      <c r="C14" s="94"/>
      <c r="D14" s="95"/>
      <c r="E14" s="79">
        <v>120.75</v>
      </c>
      <c r="F14" s="94"/>
      <c r="G14" s="95"/>
    </row>
    <row r="15" spans="1:7" ht="12.75">
      <c r="A15" s="30"/>
      <c r="B15" s="8"/>
      <c r="C15" s="11"/>
      <c r="D15" s="8"/>
      <c r="E15" s="31"/>
      <c r="F15" s="41"/>
      <c r="G15" s="41"/>
    </row>
    <row r="16" spans="1:7" ht="15.75">
      <c r="A16" s="82" t="s">
        <v>17</v>
      </c>
      <c r="B16" s="82"/>
      <c r="C16" s="82"/>
      <c r="D16" s="82"/>
      <c r="E16" s="82"/>
      <c r="F16" s="82"/>
      <c r="G16" s="82"/>
    </row>
    <row r="17" spans="1:7" ht="12.75">
      <c r="A17" s="55"/>
      <c r="B17" s="55"/>
      <c r="C17" s="55"/>
      <c r="D17" s="55"/>
      <c r="E17" s="55"/>
      <c r="F17" s="55"/>
      <c r="G17" s="55"/>
    </row>
    <row r="18" spans="1:7" ht="12.75">
      <c r="A18" s="7" t="s">
        <v>101</v>
      </c>
      <c r="B18" s="14"/>
      <c r="C18" s="17">
        <v>2011</v>
      </c>
      <c r="D18" s="16"/>
      <c r="E18" s="15"/>
      <c r="F18" s="17">
        <v>2012</v>
      </c>
      <c r="G18" s="16"/>
    </row>
    <row r="19" spans="1:7" ht="12.75">
      <c r="A19" s="29" t="s">
        <v>95</v>
      </c>
      <c r="B19" s="42"/>
      <c r="C19" s="43">
        <v>29.48</v>
      </c>
      <c r="D19" s="44"/>
      <c r="E19" s="45"/>
      <c r="F19" s="43">
        <v>31.4</v>
      </c>
      <c r="G19" s="44"/>
    </row>
    <row r="20" spans="1:7" ht="12.75">
      <c r="A20" s="29" t="s">
        <v>96</v>
      </c>
      <c r="B20" s="42"/>
      <c r="C20" s="43">
        <v>58.95</v>
      </c>
      <c r="D20" s="44"/>
      <c r="E20" s="45"/>
      <c r="F20" s="43">
        <v>61.58</v>
      </c>
      <c r="G20" s="44"/>
    </row>
    <row r="21" spans="1:7" ht="12.75">
      <c r="A21" s="29" t="s">
        <v>97</v>
      </c>
      <c r="B21" s="9"/>
      <c r="C21" s="28">
        <v>117.9</v>
      </c>
      <c r="D21" s="10"/>
      <c r="E21" s="9"/>
      <c r="F21" s="28">
        <v>120.75</v>
      </c>
      <c r="G21" s="10"/>
    </row>
    <row r="22" spans="1:7" ht="12.75">
      <c r="A22" s="55"/>
      <c r="B22" s="55"/>
      <c r="C22" s="55"/>
      <c r="D22" s="55"/>
      <c r="E22" s="55"/>
      <c r="F22" s="55"/>
      <c r="G22" s="55"/>
    </row>
    <row r="23" spans="1:7" ht="12.75">
      <c r="A23" s="7" t="s">
        <v>94</v>
      </c>
      <c r="B23" s="14"/>
      <c r="C23" s="17" t="s">
        <v>116</v>
      </c>
      <c r="D23" s="16"/>
      <c r="E23" s="15"/>
      <c r="F23" s="17" t="s">
        <v>117</v>
      </c>
      <c r="G23" s="16"/>
    </row>
    <row r="24" spans="1:7" ht="12.75">
      <c r="A24" s="29" t="s">
        <v>95</v>
      </c>
      <c r="B24" s="42"/>
      <c r="C24" s="43">
        <v>217.75</v>
      </c>
      <c r="D24" s="44"/>
      <c r="E24" s="45"/>
      <c r="F24" s="43">
        <v>226.46</v>
      </c>
      <c r="G24" s="44"/>
    </row>
    <row r="25" spans="1:7" ht="12.75">
      <c r="A25" s="29" t="s">
        <v>96</v>
      </c>
      <c r="B25" s="42"/>
      <c r="C25" s="43">
        <v>435.5</v>
      </c>
      <c r="D25" s="44"/>
      <c r="E25" s="45"/>
      <c r="F25" s="43">
        <v>444.21</v>
      </c>
      <c r="G25" s="44"/>
    </row>
    <row r="26" spans="1:7" ht="12.75">
      <c r="A26" s="29" t="s">
        <v>97</v>
      </c>
      <c r="B26" s="9"/>
      <c r="C26" s="28">
        <v>871</v>
      </c>
      <c r="D26" s="10"/>
      <c r="E26" s="9"/>
      <c r="F26" s="28">
        <v>871</v>
      </c>
      <c r="G26" s="10"/>
    </row>
    <row r="27" spans="2:7" ht="12.75">
      <c r="B27" s="8"/>
      <c r="C27" s="11"/>
      <c r="D27" s="8"/>
      <c r="E27" s="8"/>
      <c r="F27" s="11"/>
      <c r="G27" s="8"/>
    </row>
    <row r="28" spans="1:7" ht="12.75">
      <c r="A28" s="13" t="s">
        <v>53</v>
      </c>
      <c r="B28" s="14"/>
      <c r="C28" s="17" t="s">
        <v>116</v>
      </c>
      <c r="D28" s="16"/>
      <c r="E28" s="15"/>
      <c r="F28" s="17" t="s">
        <v>117</v>
      </c>
      <c r="G28" s="16"/>
    </row>
    <row r="29" spans="1:7" ht="12.75">
      <c r="A29" s="29" t="s">
        <v>95</v>
      </c>
      <c r="B29" s="46"/>
      <c r="C29" s="47">
        <v>108.75</v>
      </c>
      <c r="D29" s="48"/>
      <c r="E29" s="49"/>
      <c r="F29" s="47">
        <v>113.1</v>
      </c>
      <c r="G29" s="48"/>
    </row>
    <row r="30" spans="1:7" ht="12.75">
      <c r="A30" s="29" t="s">
        <v>96</v>
      </c>
      <c r="B30" s="46"/>
      <c r="C30" s="47">
        <v>217.5</v>
      </c>
      <c r="D30" s="48"/>
      <c r="E30" s="49"/>
      <c r="F30" s="47">
        <v>221.85</v>
      </c>
      <c r="G30" s="48"/>
    </row>
    <row r="31" spans="1:7" ht="12.75">
      <c r="A31" s="29" t="s">
        <v>97</v>
      </c>
      <c r="B31" s="46"/>
      <c r="C31" s="47">
        <v>435</v>
      </c>
      <c r="D31" s="48"/>
      <c r="E31" s="49"/>
      <c r="F31" s="47">
        <v>435</v>
      </c>
      <c r="G31" s="48"/>
    </row>
    <row r="32" spans="1:7" ht="18" customHeight="1">
      <c r="A32" s="53" t="s">
        <v>99</v>
      </c>
      <c r="B32" s="50"/>
      <c r="C32" s="51"/>
      <c r="D32" s="50"/>
      <c r="E32" s="50"/>
      <c r="F32" s="51"/>
      <c r="G32" s="50"/>
    </row>
    <row r="34" spans="1:7" ht="12.75">
      <c r="A34" s="7" t="s">
        <v>2</v>
      </c>
      <c r="B34" s="14"/>
      <c r="C34" s="17" t="s">
        <v>116</v>
      </c>
      <c r="D34" s="16"/>
      <c r="E34" s="15"/>
      <c r="F34" s="17" t="s">
        <v>117</v>
      </c>
      <c r="G34" s="16"/>
    </row>
    <row r="35" spans="1:7" ht="12.75">
      <c r="A35" s="5" t="s">
        <v>18</v>
      </c>
      <c r="B35" s="74">
        <v>208</v>
      </c>
      <c r="C35" s="74"/>
      <c r="D35" s="74"/>
      <c r="E35" s="74">
        <v>210</v>
      </c>
      <c r="F35" s="74"/>
      <c r="G35" s="74"/>
    </row>
    <row r="36" spans="1:7" ht="12.75">
      <c r="A36" s="5" t="s">
        <v>19</v>
      </c>
      <c r="B36" s="74">
        <v>624</v>
      </c>
      <c r="C36" s="74"/>
      <c r="D36" s="74"/>
      <c r="E36" s="74">
        <v>630</v>
      </c>
      <c r="F36" s="74"/>
      <c r="G36" s="74"/>
    </row>
    <row r="37" spans="1:7" ht="12.75">
      <c r="A37" s="5" t="s">
        <v>20</v>
      </c>
      <c r="B37" s="74">
        <v>832</v>
      </c>
      <c r="C37" s="74"/>
      <c r="D37" s="74"/>
      <c r="E37" s="74">
        <v>840</v>
      </c>
      <c r="F37" s="74"/>
      <c r="G37" s="74"/>
    </row>
    <row r="38" spans="2:7" ht="12.75">
      <c r="B38" s="12"/>
      <c r="C38" s="12"/>
      <c r="D38" s="11"/>
      <c r="E38" s="12"/>
      <c r="F38" s="12"/>
      <c r="G38" s="11"/>
    </row>
    <row r="39" spans="1:7" ht="12.75">
      <c r="A39" s="7" t="s">
        <v>45</v>
      </c>
      <c r="B39" s="14"/>
      <c r="C39" s="17" t="s">
        <v>116</v>
      </c>
      <c r="D39" s="16"/>
      <c r="E39" s="15"/>
      <c r="F39" s="17" t="s">
        <v>117</v>
      </c>
      <c r="G39" s="16"/>
    </row>
    <row r="40" spans="1:7" ht="32.25" customHeight="1">
      <c r="A40" s="30" t="s">
        <v>90</v>
      </c>
      <c r="B40" s="9"/>
      <c r="C40" s="28">
        <v>52</v>
      </c>
      <c r="D40" s="10"/>
      <c r="E40" s="9"/>
      <c r="F40" s="28">
        <v>53</v>
      </c>
      <c r="G40" s="10"/>
    </row>
    <row r="41" spans="2:7" ht="12.75">
      <c r="B41" s="12"/>
      <c r="C41" s="12"/>
      <c r="D41" s="11"/>
      <c r="E41" s="12"/>
      <c r="F41" s="12"/>
      <c r="G41" s="11"/>
    </row>
    <row r="42" spans="1:7" ht="12.75">
      <c r="A42" s="7" t="s">
        <v>21</v>
      </c>
      <c r="B42" s="14"/>
      <c r="C42" s="17" t="s">
        <v>116</v>
      </c>
      <c r="D42" s="16"/>
      <c r="E42" s="15"/>
      <c r="F42" s="17" t="s">
        <v>117</v>
      </c>
      <c r="G42" s="16"/>
    </row>
    <row r="43" spans="1:7" ht="12.75">
      <c r="A43" s="5" t="s">
        <v>39</v>
      </c>
      <c r="B43" s="88">
        <v>35</v>
      </c>
      <c r="C43" s="89"/>
      <c r="D43" s="90"/>
      <c r="E43" s="88">
        <v>35</v>
      </c>
      <c r="F43" s="89"/>
      <c r="G43" s="90"/>
    </row>
    <row r="44" spans="2:7" ht="12.75">
      <c r="B44" s="11"/>
      <c r="C44" s="11"/>
      <c r="D44" s="11"/>
      <c r="E44" s="11"/>
      <c r="F44" s="11"/>
      <c r="G44" s="11"/>
    </row>
    <row r="45" spans="1:7" ht="12.75">
      <c r="A45" s="7" t="s">
        <v>108</v>
      </c>
      <c r="B45" s="14"/>
      <c r="C45" s="17" t="s">
        <v>116</v>
      </c>
      <c r="D45" s="16"/>
      <c r="E45" s="15"/>
      <c r="F45" s="17" t="s">
        <v>117</v>
      </c>
      <c r="G45" s="16"/>
    </row>
    <row r="46" spans="1:7" ht="12.75">
      <c r="A46" s="5" t="s">
        <v>39</v>
      </c>
      <c r="B46" s="88">
        <v>51</v>
      </c>
      <c r="C46" s="89"/>
      <c r="D46" s="90"/>
      <c r="E46" s="88">
        <v>51</v>
      </c>
      <c r="F46" s="89"/>
      <c r="G46" s="90"/>
    </row>
    <row r="47" spans="2:7" ht="12.75">
      <c r="B47" s="11"/>
      <c r="C47" s="11"/>
      <c r="D47" s="11"/>
      <c r="E47" s="11"/>
      <c r="F47" s="11"/>
      <c r="G47" s="11"/>
    </row>
    <row r="48" spans="1:7" ht="12.75">
      <c r="A48" s="7" t="s">
        <v>111</v>
      </c>
      <c r="B48" s="14"/>
      <c r="C48" s="17">
        <v>2011</v>
      </c>
      <c r="D48" s="16"/>
      <c r="E48" s="15"/>
      <c r="F48" s="17">
        <v>2012</v>
      </c>
      <c r="G48" s="16"/>
    </row>
    <row r="49" spans="1:7" ht="12.75">
      <c r="A49" s="5" t="s">
        <v>112</v>
      </c>
      <c r="B49" s="96">
        <v>1000</v>
      </c>
      <c r="C49" s="97"/>
      <c r="D49" s="98"/>
      <c r="E49" s="96">
        <v>1024</v>
      </c>
      <c r="F49" s="97"/>
      <c r="G49" s="98"/>
    </row>
    <row r="50" spans="2:7" ht="12.75">
      <c r="B50" s="11"/>
      <c r="C50" s="11"/>
      <c r="D50" s="11"/>
      <c r="E50" s="11"/>
      <c r="F50" s="11"/>
      <c r="G50" s="11"/>
    </row>
    <row r="51" spans="1:7" ht="12.75">
      <c r="A51" s="7" t="s">
        <v>43</v>
      </c>
      <c r="B51" s="14"/>
      <c r="C51" s="17" t="s">
        <v>116</v>
      </c>
      <c r="D51" s="16"/>
      <c r="E51" s="15"/>
      <c r="F51" s="17" t="s">
        <v>117</v>
      </c>
      <c r="G51" s="16"/>
    </row>
    <row r="52" spans="1:7" ht="12.75">
      <c r="A52" s="5" t="s">
        <v>38</v>
      </c>
      <c r="B52" s="9"/>
      <c r="C52" s="28">
        <v>17</v>
      </c>
      <c r="D52" s="10"/>
      <c r="E52" s="9"/>
      <c r="F52" s="28">
        <v>17</v>
      </c>
      <c r="G52" s="10"/>
    </row>
  </sheetData>
  <sheetProtection/>
  <mergeCells count="20">
    <mergeCell ref="A1:G1"/>
    <mergeCell ref="A3:G3"/>
    <mergeCell ref="A5:G5"/>
    <mergeCell ref="B13:D13"/>
    <mergeCell ref="E13:G13"/>
    <mergeCell ref="B35:D35"/>
    <mergeCell ref="E35:G35"/>
    <mergeCell ref="B36:D36"/>
    <mergeCell ref="E36:G36"/>
    <mergeCell ref="B14:D14"/>
    <mergeCell ref="E14:G14"/>
    <mergeCell ref="A16:G16"/>
    <mergeCell ref="B46:D46"/>
    <mergeCell ref="E46:G46"/>
    <mergeCell ref="B49:D49"/>
    <mergeCell ref="E49:G49"/>
    <mergeCell ref="B37:D37"/>
    <mergeCell ref="E37:G37"/>
    <mergeCell ref="B43:D43"/>
    <mergeCell ref="E43:G43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52"/>
    </sheetView>
  </sheetViews>
  <sheetFormatPr defaultColWidth="9.140625" defaultRowHeight="12.75"/>
  <cols>
    <col min="1" max="1" width="37.140625" style="5" customWidth="1"/>
    <col min="2" max="7" width="8.7109375" style="5" customWidth="1"/>
    <col min="8" max="16384" width="9.140625" style="5" customWidth="1"/>
  </cols>
  <sheetData>
    <row r="1" spans="1:7" ht="37.5" customHeight="1">
      <c r="A1" s="76" t="s">
        <v>119</v>
      </c>
      <c r="B1" s="77"/>
      <c r="C1" s="77"/>
      <c r="D1" s="77"/>
      <c r="E1" s="77"/>
      <c r="F1" s="77"/>
      <c r="G1" s="78"/>
    </row>
    <row r="3" spans="1:7" ht="15.75">
      <c r="A3" s="82" t="s">
        <v>15</v>
      </c>
      <c r="B3" s="82" t="s">
        <v>15</v>
      </c>
      <c r="C3" s="82"/>
      <c r="D3" s="82"/>
      <c r="E3" s="82"/>
      <c r="F3" s="82"/>
      <c r="G3" s="82"/>
    </row>
    <row r="4" spans="1:7" ht="12.75">
      <c r="A4" s="55"/>
      <c r="B4" s="55"/>
      <c r="C4" s="55"/>
      <c r="D4" s="55"/>
      <c r="E4" s="55"/>
      <c r="F4" s="55"/>
      <c r="G4" s="55"/>
    </row>
    <row r="5" spans="1:7" ht="12.75" customHeight="1">
      <c r="A5" s="83" t="s">
        <v>81</v>
      </c>
      <c r="B5" s="84"/>
      <c r="C5" s="84"/>
      <c r="D5" s="84"/>
      <c r="E5" s="84"/>
      <c r="F5" s="84"/>
      <c r="G5" s="84"/>
    </row>
    <row r="6" spans="1:7" ht="12.75">
      <c r="A6" s="30"/>
      <c r="B6" s="39"/>
      <c r="C6" s="39"/>
      <c r="D6" s="39"/>
      <c r="E6" s="39"/>
      <c r="F6" s="39"/>
      <c r="G6" s="39"/>
    </row>
    <row r="7" spans="1:7" ht="12.75">
      <c r="A7" s="13" t="s">
        <v>83</v>
      </c>
      <c r="B7" s="14"/>
      <c r="C7" s="17" t="s">
        <v>105</v>
      </c>
      <c r="D7" s="16"/>
      <c r="E7" s="15"/>
      <c r="F7" s="17" t="s">
        <v>120</v>
      </c>
      <c r="G7" s="16"/>
    </row>
    <row r="8" spans="1:7" ht="12.75">
      <c r="A8" s="5" t="s">
        <v>65</v>
      </c>
      <c r="B8" s="9"/>
      <c r="C8" s="40">
        <v>871</v>
      </c>
      <c r="D8" s="10"/>
      <c r="E8" s="9"/>
      <c r="F8" s="40">
        <v>892</v>
      </c>
      <c r="G8" s="10"/>
    </row>
    <row r="9" spans="1:7" ht="12.75">
      <c r="A9" s="5" t="s">
        <v>84</v>
      </c>
      <c r="B9" s="9"/>
      <c r="C9" s="40">
        <v>653</v>
      </c>
      <c r="D9" s="10"/>
      <c r="E9" s="9"/>
      <c r="F9" s="40">
        <v>669</v>
      </c>
      <c r="G9" s="10"/>
    </row>
    <row r="10" spans="1:7" ht="12.75">
      <c r="A10" s="5" t="s">
        <v>53</v>
      </c>
      <c r="B10" s="9"/>
      <c r="C10" s="40">
        <v>435</v>
      </c>
      <c r="D10" s="10"/>
      <c r="E10" s="9"/>
      <c r="F10" s="40">
        <v>445</v>
      </c>
      <c r="G10" s="10"/>
    </row>
    <row r="11" spans="1:7" ht="12.75">
      <c r="A11" s="29" t="s">
        <v>85</v>
      </c>
      <c r="B11" s="23"/>
      <c r="C11" s="37">
        <v>272</v>
      </c>
      <c r="D11" s="25"/>
      <c r="E11" s="24"/>
      <c r="F11" s="37">
        <v>279</v>
      </c>
      <c r="G11" s="25"/>
    </row>
    <row r="12" ht="12.75">
      <c r="A12" s="29"/>
    </row>
    <row r="13" spans="1:7" ht="12.75">
      <c r="A13" s="13" t="s">
        <v>75</v>
      </c>
      <c r="B13" s="75">
        <v>2011</v>
      </c>
      <c r="C13" s="75"/>
      <c r="D13" s="75"/>
      <c r="E13" s="75">
        <v>2012</v>
      </c>
      <c r="F13" s="75"/>
      <c r="G13" s="75"/>
    </row>
    <row r="14" spans="1:7" ht="12.75">
      <c r="A14" s="38" t="s">
        <v>16</v>
      </c>
      <c r="B14" s="79">
        <v>117.9</v>
      </c>
      <c r="C14" s="94"/>
      <c r="D14" s="95"/>
      <c r="E14" s="79">
        <v>120.75</v>
      </c>
      <c r="F14" s="94"/>
      <c r="G14" s="95"/>
    </row>
    <row r="15" spans="1:7" ht="12.75">
      <c r="A15" s="30"/>
      <c r="B15" s="8"/>
      <c r="C15" s="11"/>
      <c r="D15" s="8"/>
      <c r="E15" s="31"/>
      <c r="F15" s="41"/>
      <c r="G15" s="41"/>
    </row>
    <row r="16" spans="1:7" ht="15.75">
      <c r="A16" s="82" t="s">
        <v>17</v>
      </c>
      <c r="B16" s="82"/>
      <c r="C16" s="82"/>
      <c r="D16" s="82"/>
      <c r="E16" s="82"/>
      <c r="F16" s="82"/>
      <c r="G16" s="82"/>
    </row>
    <row r="17" spans="1:7" ht="12.75">
      <c r="A17" s="55"/>
      <c r="B17" s="55"/>
      <c r="C17" s="55"/>
      <c r="D17" s="55"/>
      <c r="E17" s="55"/>
      <c r="F17" s="55"/>
      <c r="G17" s="55"/>
    </row>
    <row r="18" spans="1:7" ht="12.75">
      <c r="A18" s="7" t="s">
        <v>101</v>
      </c>
      <c r="B18" s="14"/>
      <c r="C18" s="17">
        <v>2011</v>
      </c>
      <c r="D18" s="16"/>
      <c r="E18" s="15"/>
      <c r="F18" s="17">
        <v>2012</v>
      </c>
      <c r="G18" s="16"/>
    </row>
    <row r="19" spans="1:7" ht="12.75">
      <c r="A19" s="29" t="s">
        <v>95</v>
      </c>
      <c r="B19" s="42"/>
      <c r="C19" s="43">
        <v>29.48</v>
      </c>
      <c r="D19" s="44"/>
      <c r="E19" s="45"/>
      <c r="F19" s="43">
        <v>31.4</v>
      </c>
      <c r="G19" s="44"/>
    </row>
    <row r="20" spans="1:7" ht="12.75">
      <c r="A20" s="29" t="s">
        <v>96</v>
      </c>
      <c r="B20" s="42"/>
      <c r="C20" s="43">
        <v>58.95</v>
      </c>
      <c r="D20" s="44"/>
      <c r="E20" s="45"/>
      <c r="F20" s="43">
        <v>61.58</v>
      </c>
      <c r="G20" s="44"/>
    </row>
    <row r="21" spans="1:7" ht="12.75">
      <c r="A21" s="29" t="s">
        <v>97</v>
      </c>
      <c r="B21" s="9"/>
      <c r="C21" s="28">
        <v>117.9</v>
      </c>
      <c r="D21" s="10"/>
      <c r="E21" s="9"/>
      <c r="F21" s="28">
        <v>120.75</v>
      </c>
      <c r="G21" s="10"/>
    </row>
    <row r="22" spans="1:7" ht="12.75">
      <c r="A22" s="55"/>
      <c r="B22" s="55"/>
      <c r="C22" s="55"/>
      <c r="D22" s="55"/>
      <c r="E22" s="55"/>
      <c r="F22" s="55"/>
      <c r="G22" s="55"/>
    </row>
    <row r="23" spans="1:7" ht="12.75">
      <c r="A23" s="7" t="s">
        <v>94</v>
      </c>
      <c r="B23" s="14"/>
      <c r="C23" s="17" t="s">
        <v>117</v>
      </c>
      <c r="D23" s="16"/>
      <c r="E23" s="14"/>
      <c r="F23" s="17" t="s">
        <v>120</v>
      </c>
      <c r="G23" s="16"/>
    </row>
    <row r="24" spans="1:7" ht="12.75">
      <c r="A24" s="29" t="s">
        <v>95</v>
      </c>
      <c r="B24" s="42"/>
      <c r="C24" s="43">
        <v>226.46</v>
      </c>
      <c r="D24" s="44"/>
      <c r="E24" s="45"/>
      <c r="F24" s="43">
        <v>231.9</v>
      </c>
      <c r="G24" s="44"/>
    </row>
    <row r="25" spans="1:7" ht="12.75">
      <c r="A25" s="29" t="s">
        <v>96</v>
      </c>
      <c r="B25" s="42"/>
      <c r="C25" s="43">
        <v>444.21</v>
      </c>
      <c r="D25" s="44"/>
      <c r="E25" s="45"/>
      <c r="F25" s="43">
        <v>454.87</v>
      </c>
      <c r="G25" s="44"/>
    </row>
    <row r="26" spans="1:7" ht="12.75">
      <c r="A26" s="29" t="s">
        <v>97</v>
      </c>
      <c r="B26" s="9"/>
      <c r="C26" s="28">
        <v>871</v>
      </c>
      <c r="D26" s="10"/>
      <c r="E26" s="9"/>
      <c r="F26" s="28">
        <v>892</v>
      </c>
      <c r="G26" s="10"/>
    </row>
    <row r="27" spans="2:7" ht="12.75">
      <c r="B27" s="8"/>
      <c r="C27" s="11"/>
      <c r="D27" s="8"/>
      <c r="E27" s="8"/>
      <c r="F27" s="11"/>
      <c r="G27" s="8"/>
    </row>
    <row r="28" spans="1:7" ht="12.75">
      <c r="A28" s="13" t="s">
        <v>53</v>
      </c>
      <c r="B28" s="14"/>
      <c r="C28" s="17" t="s">
        <v>117</v>
      </c>
      <c r="D28" s="16"/>
      <c r="E28" s="14"/>
      <c r="F28" s="17" t="s">
        <v>120</v>
      </c>
      <c r="G28" s="16"/>
    </row>
    <row r="29" spans="1:7" ht="12.75">
      <c r="A29" s="29" t="s">
        <v>95</v>
      </c>
      <c r="B29" s="46"/>
      <c r="C29" s="47">
        <v>113.1</v>
      </c>
      <c r="D29" s="48"/>
      <c r="E29" s="49"/>
      <c r="F29" s="47">
        <v>115.81</v>
      </c>
      <c r="G29" s="48"/>
    </row>
    <row r="30" spans="1:7" ht="12.75">
      <c r="A30" s="29" t="s">
        <v>96</v>
      </c>
      <c r="B30" s="46"/>
      <c r="C30" s="47">
        <v>221.85</v>
      </c>
      <c r="D30" s="48"/>
      <c r="E30" s="49"/>
      <c r="F30" s="47">
        <v>227.17</v>
      </c>
      <c r="G30" s="48"/>
    </row>
    <row r="31" spans="1:7" ht="12.75">
      <c r="A31" s="29" t="s">
        <v>97</v>
      </c>
      <c r="B31" s="46"/>
      <c r="C31" s="47">
        <v>435</v>
      </c>
      <c r="D31" s="48"/>
      <c r="E31" s="49"/>
      <c r="F31" s="47">
        <v>445</v>
      </c>
      <c r="G31" s="48"/>
    </row>
    <row r="32" spans="1:7" ht="18" customHeight="1">
      <c r="A32" s="53" t="s">
        <v>99</v>
      </c>
      <c r="B32" s="50"/>
      <c r="C32" s="51"/>
      <c r="D32" s="50"/>
      <c r="E32" s="50"/>
      <c r="F32" s="51"/>
      <c r="G32" s="50"/>
    </row>
    <row r="34" spans="1:7" ht="12.75">
      <c r="A34" s="7" t="s">
        <v>2</v>
      </c>
      <c r="B34" s="14"/>
      <c r="C34" s="17" t="s">
        <v>117</v>
      </c>
      <c r="D34" s="16"/>
      <c r="E34" s="14"/>
      <c r="F34" s="17" t="s">
        <v>120</v>
      </c>
      <c r="G34" s="16"/>
    </row>
    <row r="35" spans="1:7" ht="12.75">
      <c r="A35" s="5" t="s">
        <v>18</v>
      </c>
      <c r="B35" s="74">
        <v>210</v>
      </c>
      <c r="C35" s="74"/>
      <c r="D35" s="74"/>
      <c r="E35" s="74">
        <v>215</v>
      </c>
      <c r="F35" s="74"/>
      <c r="G35" s="74"/>
    </row>
    <row r="36" spans="1:7" ht="12.75">
      <c r="A36" s="5" t="s">
        <v>19</v>
      </c>
      <c r="B36" s="74">
        <v>630</v>
      </c>
      <c r="C36" s="74"/>
      <c r="D36" s="74"/>
      <c r="E36" s="74">
        <v>645</v>
      </c>
      <c r="F36" s="74"/>
      <c r="G36" s="74"/>
    </row>
    <row r="37" spans="1:7" ht="12.75">
      <c r="A37" s="5" t="s">
        <v>20</v>
      </c>
      <c r="B37" s="74">
        <v>840</v>
      </c>
      <c r="C37" s="74"/>
      <c r="D37" s="74"/>
      <c r="E37" s="74">
        <v>860</v>
      </c>
      <c r="F37" s="74"/>
      <c r="G37" s="74"/>
    </row>
    <row r="38" spans="2:7" ht="12.75">
      <c r="B38" s="12"/>
      <c r="C38" s="12"/>
      <c r="D38" s="11"/>
      <c r="E38" s="12"/>
      <c r="F38" s="12"/>
      <c r="G38" s="11"/>
    </row>
    <row r="39" spans="1:7" ht="12.75">
      <c r="A39" s="7" t="s">
        <v>45</v>
      </c>
      <c r="B39" s="14"/>
      <c r="C39" s="17" t="s">
        <v>117</v>
      </c>
      <c r="D39" s="16"/>
      <c r="E39" s="14"/>
      <c r="F39" s="17" t="s">
        <v>120</v>
      </c>
      <c r="G39" s="16"/>
    </row>
    <row r="40" spans="1:7" ht="32.25" customHeight="1">
      <c r="A40" s="30" t="s">
        <v>90</v>
      </c>
      <c r="B40" s="9"/>
      <c r="C40" s="28">
        <v>53</v>
      </c>
      <c r="D40" s="10"/>
      <c r="E40" s="9"/>
      <c r="F40" s="28">
        <v>54</v>
      </c>
      <c r="G40" s="10"/>
    </row>
    <row r="41" spans="2:7" ht="12.75">
      <c r="B41" s="12"/>
      <c r="C41" s="12"/>
      <c r="D41" s="11"/>
      <c r="E41" s="12"/>
      <c r="F41" s="12"/>
      <c r="G41" s="11"/>
    </row>
    <row r="42" spans="1:7" ht="12.75">
      <c r="A42" s="7" t="s">
        <v>21</v>
      </c>
      <c r="B42" s="14"/>
      <c r="C42" s="17" t="s">
        <v>117</v>
      </c>
      <c r="D42" s="16"/>
      <c r="E42" s="14"/>
      <c r="F42" s="17" t="s">
        <v>120</v>
      </c>
      <c r="G42" s="16"/>
    </row>
    <row r="43" spans="1:7" ht="12.75">
      <c r="A43" s="5" t="s">
        <v>39</v>
      </c>
      <c r="B43" s="88">
        <v>35</v>
      </c>
      <c r="C43" s="89"/>
      <c r="D43" s="90"/>
      <c r="E43" s="88">
        <v>36</v>
      </c>
      <c r="F43" s="89"/>
      <c r="G43" s="90"/>
    </row>
    <row r="44" spans="2:7" ht="12.75">
      <c r="B44" s="11"/>
      <c r="C44" s="11"/>
      <c r="D44" s="11"/>
      <c r="E44" s="11"/>
      <c r="F44" s="11"/>
      <c r="G44" s="11"/>
    </row>
    <row r="45" spans="1:7" ht="12.75">
      <c r="A45" s="7" t="s">
        <v>108</v>
      </c>
      <c r="B45" s="14"/>
      <c r="C45" s="17" t="s">
        <v>117</v>
      </c>
      <c r="D45" s="16"/>
      <c r="E45" s="14"/>
      <c r="F45" s="17" t="s">
        <v>120</v>
      </c>
      <c r="G45" s="16"/>
    </row>
    <row r="46" spans="1:7" ht="12.75">
      <c r="A46" s="5" t="s">
        <v>39</v>
      </c>
      <c r="B46" s="88">
        <v>51</v>
      </c>
      <c r="C46" s="89"/>
      <c r="D46" s="90"/>
      <c r="E46" s="88">
        <v>52</v>
      </c>
      <c r="F46" s="89"/>
      <c r="G46" s="90"/>
    </row>
    <row r="47" spans="2:7" ht="12.75">
      <c r="B47" s="11"/>
      <c r="C47" s="11"/>
      <c r="D47" s="11"/>
      <c r="E47" s="11"/>
      <c r="F47" s="11"/>
      <c r="G47" s="11"/>
    </row>
    <row r="48" spans="1:7" ht="12.75">
      <c r="A48" s="7" t="s">
        <v>111</v>
      </c>
      <c r="B48" s="14"/>
      <c r="C48" s="17">
        <v>2011</v>
      </c>
      <c r="D48" s="16"/>
      <c r="E48" s="15"/>
      <c r="F48" s="17">
        <v>2012</v>
      </c>
      <c r="G48" s="16"/>
    </row>
    <row r="49" spans="1:7" ht="12.75">
      <c r="A49" s="5" t="s">
        <v>112</v>
      </c>
      <c r="B49" s="96">
        <v>1000</v>
      </c>
      <c r="C49" s="97"/>
      <c r="D49" s="98"/>
      <c r="E49" s="96">
        <v>1024</v>
      </c>
      <c r="F49" s="97"/>
      <c r="G49" s="98"/>
    </row>
    <row r="50" spans="2:7" ht="12.75">
      <c r="B50" s="11"/>
      <c r="C50" s="11"/>
      <c r="D50" s="11"/>
      <c r="E50" s="11"/>
      <c r="F50" s="11"/>
      <c r="G50" s="11"/>
    </row>
    <row r="51" spans="1:7" ht="12.75">
      <c r="A51" s="7" t="s">
        <v>43</v>
      </c>
      <c r="B51" s="14"/>
      <c r="C51" s="17" t="s">
        <v>105</v>
      </c>
      <c r="D51" s="16"/>
      <c r="E51" s="15"/>
      <c r="F51" s="17" t="s">
        <v>120</v>
      </c>
      <c r="G51" s="16"/>
    </row>
    <row r="52" spans="1:7" ht="12.75">
      <c r="A52" s="5" t="s">
        <v>38</v>
      </c>
      <c r="B52" s="9"/>
      <c r="C52" s="28">
        <v>17</v>
      </c>
      <c r="D52" s="10"/>
      <c r="E52" s="9"/>
      <c r="F52" s="28">
        <v>18</v>
      </c>
      <c r="G52" s="10"/>
    </row>
  </sheetData>
  <sheetProtection/>
  <mergeCells count="20">
    <mergeCell ref="A1:G1"/>
    <mergeCell ref="A3:G3"/>
    <mergeCell ref="A5:G5"/>
    <mergeCell ref="B13:D13"/>
    <mergeCell ref="E13:G13"/>
    <mergeCell ref="B36:D36"/>
    <mergeCell ref="E36:G36"/>
    <mergeCell ref="B37:D37"/>
    <mergeCell ref="E37:G37"/>
    <mergeCell ref="B14:D14"/>
    <mergeCell ref="E14:G14"/>
    <mergeCell ref="A16:G16"/>
    <mergeCell ref="B35:D35"/>
    <mergeCell ref="E35:G35"/>
    <mergeCell ref="B49:D49"/>
    <mergeCell ref="E49:G49"/>
    <mergeCell ref="B43:D43"/>
    <mergeCell ref="E43:G43"/>
    <mergeCell ref="B46:D46"/>
    <mergeCell ref="E46:G46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-26-05-2014 - Bilag 24.01 Oversigt over takster for lokaletilskud og gebyrer 2014-2015</dc:title>
  <dc:subject>ØVRIGE</dc:subject>
  <dc:creator>LEVE</dc:creator>
  <cp:keywords/>
  <dc:description>Regneark med fremskrivning af gebyrer og andre takster fra 1/8 2007</dc:description>
  <cp:lastModifiedBy>Bo Villumsen</cp:lastModifiedBy>
  <cp:lastPrinted>2014-05-23T10:39:33Z</cp:lastPrinted>
  <dcterms:created xsi:type="dcterms:W3CDTF">1996-11-12T13:28:11Z</dcterms:created>
  <dcterms:modified xsi:type="dcterms:W3CDTF">2014-05-23T10:39:37Z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Fritidsrådet</vt:lpwstr>
  </property>
  <property fmtid="{D5CDD505-2E9C-101B-9397-08002B2CF9AE}" pid="4" name="MeetingTit">
    <vt:lpwstr>26-05-2014</vt:lpwstr>
  </property>
  <property fmtid="{D5CDD505-2E9C-101B-9397-08002B2CF9AE}" pid="5" name="MeetingDateAndTi">
    <vt:lpwstr>26-05-2014 fra 19:00 - 21:00</vt:lpwstr>
  </property>
  <property fmtid="{D5CDD505-2E9C-101B-9397-08002B2CF9AE}" pid="6" name="AccessLevelNa">
    <vt:lpwstr>Åben</vt:lpwstr>
  </property>
  <property fmtid="{D5CDD505-2E9C-101B-9397-08002B2CF9AE}" pid="7" name="Fusion">
    <vt:lpwstr>1574426</vt:lpwstr>
  </property>
  <property fmtid="{D5CDD505-2E9C-101B-9397-08002B2CF9AE}" pid="8" name="SortOrd">
    <vt:lpwstr>1</vt:lpwstr>
  </property>
  <property fmtid="{D5CDD505-2E9C-101B-9397-08002B2CF9AE}" pid="9" name="MeetingEndDa">
    <vt:lpwstr>2014-05-26T21:00:00Z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60940/14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2014-05-26T19:00:00Z</vt:lpwstr>
  </property>
  <property fmtid="{D5CDD505-2E9C-101B-9397-08002B2CF9AE}" pid="14" name="PWDescripti">
    <vt:lpwstr/>
  </property>
  <property fmtid="{D5CDD505-2E9C-101B-9397-08002B2CF9AE}" pid="15" name="U">
    <vt:lpwstr>1404943</vt:lpwstr>
  </property>
  <property fmtid="{D5CDD505-2E9C-101B-9397-08002B2CF9AE}" pid="16" name="PWFileTy">
    <vt:lpwstr>.XLS</vt:lpwstr>
  </property>
  <property fmtid="{D5CDD505-2E9C-101B-9397-08002B2CF9AE}" pid="17" name="Agenda">
    <vt:lpwstr>2598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